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.1\USBDisk\SHARE\VO\Zakazky\Zakazky samostatne\SZ Maleho futbalu\Bezpecnostny manazment\"/>
    </mc:Choice>
  </mc:AlternateContent>
  <xr:revisionPtr revIDLastSave="0" documentId="13_ncr:1_{06C5AFB6-31A4-436B-A4C3-6998C6B6C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sah služieb" sheetId="1" r:id="rId1"/>
    <sheet name="Harmonogra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RYYI9ThK1BpF2rSd/qEfwUG40j3ceqlFYVQ7o9tDyGI="/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C36" i="1"/>
  <c r="G32" i="1"/>
  <c r="G21" i="1"/>
  <c r="G18" i="1"/>
  <c r="F33" i="1"/>
  <c r="F40" i="1" s="1"/>
  <c r="G33" i="1"/>
  <c r="B40" i="1"/>
  <c r="B39" i="1"/>
  <c r="B38" i="1"/>
  <c r="B37" i="1"/>
  <c r="B36" i="1"/>
  <c r="G30" i="1"/>
  <c r="G28" i="1"/>
  <c r="G27" i="1"/>
  <c r="G26" i="1"/>
  <c r="G25" i="1"/>
  <c r="G23" i="1"/>
  <c r="G22" i="1"/>
  <c r="G19" i="1"/>
  <c r="G20" i="1"/>
  <c r="G16" i="1"/>
  <c r="G15" i="1"/>
  <c r="E88" i="2"/>
  <c r="Q84" i="2"/>
  <c r="Q90" i="2" s="1"/>
  <c r="O84" i="2"/>
  <c r="N84" i="2"/>
  <c r="O74" i="2"/>
  <c r="N74" i="2"/>
  <c r="O70" i="2"/>
  <c r="N70" i="2"/>
  <c r="O64" i="2"/>
  <c r="N64" i="2"/>
  <c r="O58" i="2"/>
  <c r="N58" i="2"/>
  <c r="O52" i="2"/>
  <c r="N52" i="2"/>
  <c r="O47" i="2"/>
  <c r="N47" i="2"/>
  <c r="O40" i="2"/>
  <c r="N40" i="2"/>
  <c r="O34" i="2"/>
  <c r="N34" i="2"/>
  <c r="O28" i="2"/>
  <c r="N28" i="2"/>
  <c r="O22" i="2"/>
  <c r="N22" i="2"/>
  <c r="O16" i="2"/>
  <c r="N16" i="2"/>
  <c r="O9" i="2"/>
  <c r="N9" i="2"/>
  <c r="O3" i="2"/>
  <c r="N3" i="2"/>
  <c r="F29" i="1"/>
  <c r="F24" i="1"/>
  <c r="F20" i="1"/>
  <c r="F17" i="1"/>
  <c r="F39" i="1" l="1"/>
  <c r="F38" i="1"/>
  <c r="F37" i="1"/>
  <c r="F36" i="1"/>
  <c r="C41" i="1"/>
  <c r="G29" i="1"/>
  <c r="G24" i="1"/>
  <c r="G17" i="1"/>
  <c r="F41" i="1" l="1"/>
</calcChain>
</file>

<file path=xl/sharedStrings.xml><?xml version="1.0" encoding="utf-8"?>
<sst xmlns="http://schemas.openxmlformats.org/spreadsheetml/2006/main" count="355" uniqueCount="159">
  <si>
    <t>Položka</t>
  </si>
  <si>
    <t>Popis</t>
  </si>
  <si>
    <t>Množstvo</t>
  </si>
  <si>
    <t>MJ</t>
  </si>
  <si>
    <t>Príloha č. 1 Opis predmetu zákazky</t>
  </si>
  <si>
    <t>Názov vyhlasovateľa:  SZMF Marketing, s.r.o.</t>
  </si>
  <si>
    <t xml:space="preserve">Sídlo vyhlasovateľa:  Ružinovská 28, 821 03 Bratislava                                                                </t>
  </si>
  <si>
    <t>IČO vyhlasovateľa: 53412427</t>
  </si>
  <si>
    <t>Názov navrhovateľa:</t>
  </si>
  <si>
    <t>Sídlo navrhovateľa:</t>
  </si>
  <si>
    <t>IČO navrhovateľa:</t>
  </si>
  <si>
    <t>Kontaktné údaje navrhovateľa (kont. osoba, tel. č.):</t>
  </si>
  <si>
    <t>Navrhovateľ vypĺňa len žlté políčka</t>
  </si>
  <si>
    <t xml:space="preserve">Požadovaná položka </t>
  </si>
  <si>
    <t xml:space="preserve">Názov služby </t>
  </si>
  <si>
    <t xml:space="preserve">Celková cena </t>
  </si>
  <si>
    <t>Cena spolu v EUR bez DPH</t>
  </si>
  <si>
    <t>Cena spolu v EUR s DPH</t>
  </si>
  <si>
    <t>Cena (suma spolu) za celý predmet zákazky v EUR bez DPH</t>
  </si>
  <si>
    <t>Vypracoval:</t>
  </si>
  <si>
    <t>Dňa:</t>
  </si>
  <si>
    <t>Podpis, pečiatka:</t>
  </si>
  <si>
    <t>Čestne vyhlasujeme, že akceptujeme všetky požiadavky vyhlasovateľa a tieto požiadavky sme zahrnuli do predloženej cenovej ponuky. Potvrdzujeme, že vypracovaná cenová ponuka zodpovedá cenám obvyklým v danom mieste a čase. Tieto vyhlásenia potvrdzujeme svojim podpispom.</t>
  </si>
  <si>
    <t>Predmet zákazky: Zabezpečenie bezpečnostného manažmentu pre EMF EURO 2026</t>
  </si>
  <si>
    <t>DAY 1 - WEDNESDAY MAY 27TH</t>
  </si>
  <si>
    <t>odhadovaná návštevnosť</t>
  </si>
  <si>
    <t>počet hodín</t>
  </si>
  <si>
    <t>počet usporiadateľov</t>
  </si>
  <si>
    <t>počet SBS</t>
  </si>
  <si>
    <t>hodiny usp</t>
  </si>
  <si>
    <t>hodiny sbs</t>
  </si>
  <si>
    <t>Date</t>
  </si>
  <si>
    <t>Time</t>
  </si>
  <si>
    <t>Stage</t>
  </si>
  <si>
    <t>Round</t>
  </si>
  <si>
    <t>Game nr.</t>
  </si>
  <si>
    <t>Group name</t>
  </si>
  <si>
    <t>Teams</t>
  </si>
  <si>
    <t>27th May</t>
  </si>
  <si>
    <t>Group</t>
  </si>
  <si>
    <t>E</t>
  </si>
  <si>
    <t>Hungary</t>
  </si>
  <si>
    <t>-v-</t>
  </si>
  <si>
    <t>Poland</t>
  </si>
  <si>
    <t>1000 pax ( 9:00 - 17:00)</t>
  </si>
  <si>
    <t>D</t>
  </si>
  <si>
    <t>Georgia</t>
  </si>
  <si>
    <t>England</t>
  </si>
  <si>
    <t>B</t>
  </si>
  <si>
    <t>Czechia</t>
  </si>
  <si>
    <t>Portugal</t>
  </si>
  <si>
    <t>Kazakhstan</t>
  </si>
  <si>
    <t>Slovenia</t>
  </si>
  <si>
    <t>Romania</t>
  </si>
  <si>
    <t>Spain</t>
  </si>
  <si>
    <t>BREAK 16:45-17:30</t>
  </si>
  <si>
    <t>Bulgaria</t>
  </si>
  <si>
    <t>Israel</t>
  </si>
  <si>
    <t>10 000 (17:00 - 24:00)</t>
  </si>
  <si>
    <t>C</t>
  </si>
  <si>
    <t>Serbia</t>
  </si>
  <si>
    <t>Turkyie</t>
  </si>
  <si>
    <t>Opening ceremony 20:00</t>
  </si>
  <si>
    <t>Group SVK</t>
  </si>
  <si>
    <t>A</t>
  </si>
  <si>
    <t>Slovakia</t>
  </si>
  <si>
    <t>Greece</t>
  </si>
  <si>
    <t>Montenegro</t>
  </si>
  <si>
    <t>BiH</t>
  </si>
  <si>
    <t>DAY 2 - THURSDAY MAY 28TH</t>
  </si>
  <si>
    <t>28th May</t>
  </si>
  <si>
    <t>F</t>
  </si>
  <si>
    <t>France</t>
  </si>
  <si>
    <t>Italy</t>
  </si>
  <si>
    <t>1000 (10:00 - 17:00)</t>
  </si>
  <si>
    <t>Ukraine</t>
  </si>
  <si>
    <t>Belgium</t>
  </si>
  <si>
    <t>Azerbaijan</t>
  </si>
  <si>
    <t>Austria</t>
  </si>
  <si>
    <t>Break 17:00 - 17:50</t>
  </si>
  <si>
    <t>10000 (17:00 - 23:00)</t>
  </si>
  <si>
    <t>BIH</t>
  </si>
  <si>
    <t>DAY 3 - FRIDAY MAY 29TH</t>
  </si>
  <si>
    <t>29th May</t>
  </si>
  <si>
    <t>Break 16:45 - 17:30</t>
  </si>
  <si>
    <t>2000 (17:00 - 22:30)</t>
  </si>
  <si>
    <t>DAY 4 - SATURDAY MAY 30TH</t>
  </si>
  <si>
    <t>30th May</t>
  </si>
  <si>
    <t>10000 (10:00 - 18:00)</t>
  </si>
  <si>
    <t>Break 18:15 - 20:00</t>
  </si>
  <si>
    <t>2000 (18:00 - 23:30)</t>
  </si>
  <si>
    <t>DAY 5 - SUNDAY MAY 31ST</t>
  </si>
  <si>
    <t>31st May</t>
  </si>
  <si>
    <t>Last 16</t>
  </si>
  <si>
    <t>vs</t>
  </si>
  <si>
    <t xml:space="preserve">5000 (16:30 - 23:30) </t>
  </si>
  <si>
    <t xml:space="preserve">DAY 6 - MONDAY JUNE 1ST </t>
  </si>
  <si>
    <t xml:space="preserve">1st June </t>
  </si>
  <si>
    <t>10 000 (16:30 - 23:30)</t>
  </si>
  <si>
    <t>DAY 7 - TUESDAY 2ND JUNE</t>
  </si>
  <si>
    <t xml:space="preserve">2nd June </t>
  </si>
  <si>
    <t>QF1</t>
  </si>
  <si>
    <t>10000 (16:30 - 23:30)</t>
  </si>
  <si>
    <t>QF2</t>
  </si>
  <si>
    <t>QF3</t>
  </si>
  <si>
    <t>QF4</t>
  </si>
  <si>
    <t xml:space="preserve">DAY 7 - WEDNESDAY 3RD JUNE </t>
  </si>
  <si>
    <t xml:space="preserve">3rd June </t>
  </si>
  <si>
    <t>Semifinal</t>
  </si>
  <si>
    <t>10000 (17:30 - 22:30)</t>
  </si>
  <si>
    <t xml:space="preserve">DAY 8 - THURSDAY 4TH JUNE </t>
  </si>
  <si>
    <t xml:space="preserve">4th June </t>
  </si>
  <si>
    <t>3rd place match</t>
  </si>
  <si>
    <t>10000 (17:00 - 22:00)</t>
  </si>
  <si>
    <t xml:space="preserve">Closing ceremony </t>
  </si>
  <si>
    <t>Final</t>
  </si>
  <si>
    <t>Awards Ceremony</t>
  </si>
  <si>
    <t>Prízemie</t>
  </si>
  <si>
    <t>Ačko basic (do 1000 ľudí)</t>
  </si>
  <si>
    <t>Ačko full (on top)</t>
  </si>
  <si>
    <t xml:space="preserve">HODINY </t>
  </si>
  <si>
    <t>Bčko basic (do 1000)</t>
  </si>
  <si>
    <t xml:space="preserve">súčet usporiadatelia + SBS (27.5. - 4.6.) </t>
  </si>
  <si>
    <t>Bčko full (on top)</t>
  </si>
  <si>
    <t xml:space="preserve">predstražovanie v hracie dni (26.5. - 4.6.) </t>
  </si>
  <si>
    <t>VIPka hore</t>
  </si>
  <si>
    <t>predstražovanie pred podujatím (21.5.-25.5.)</t>
  </si>
  <si>
    <t>velitelia</t>
  </si>
  <si>
    <t>dostražovanie po podujatí (4.6.-5.6.)</t>
  </si>
  <si>
    <t>TOTAL HODINY</t>
  </si>
  <si>
    <t>Služby hlavného usporiadateľa</t>
  </si>
  <si>
    <t>Príprava organizačného plánu a príprava koordinácie všetkých bezpečnostných zložiek</t>
  </si>
  <si>
    <t>mesiac</t>
  </si>
  <si>
    <t>Koordinácia všetkých bezpečnostných zložiek počas podujatia</t>
  </si>
  <si>
    <t>27. 04. 2026 - 26. 05. 2026</t>
  </si>
  <si>
    <t xml:space="preserve">Príprava bezpečnostného plánu a príprava koordinácie security 1 mesiac </t>
  </si>
  <si>
    <t xml:space="preserve">Koordinácia security počas podujatia </t>
  </si>
  <si>
    <t xml:space="preserve">Príprava projektu protipožiarnej ochrany </t>
  </si>
  <si>
    <t xml:space="preserve">Protipožiarna hliadka na podujatí </t>
  </si>
  <si>
    <t>projekt</t>
  </si>
  <si>
    <t>Na celé podujatie</t>
  </si>
  <si>
    <t>hodina</t>
  </si>
  <si>
    <t>27. 05. - 30. 05. 2026 (4 dni)</t>
  </si>
  <si>
    <t>26. 05., 31. 05. -04. 06. 2026 (6 dni)</t>
  </si>
  <si>
    <t>Celková cena v EUR bez DPH</t>
  </si>
  <si>
    <t xml:space="preserve">Jednotková cena v EUR bez DPH </t>
  </si>
  <si>
    <t>Zabezpečenie posádky v zložení dvaja zdravotnícki záchranári</t>
  </si>
  <si>
    <t>Zabezpečenie lekára</t>
  </si>
  <si>
    <t xml:space="preserve">Prosíme navrhovateľa o kontrolu sadzby DPH v sumárnom stĺpci G podľa skutočne poskytovaných sadzieb
</t>
  </si>
  <si>
    <t>deň</t>
  </si>
  <si>
    <t>Počet hodín je maximálny. Účtovať sa bude reálna spotreba podľa počtu hodín na základe uvedenej sadzby</t>
  </si>
  <si>
    <t>Usporiadateľké služby (Presný rozsah určuje záložka tohto dokumentu - harmonogram)</t>
  </si>
  <si>
    <t>Služby stráženia pred podujatím, počas podujatia a po podujatí  (Presný rozsah určuje záložka tohto dokumentu - harmonogram)</t>
  </si>
  <si>
    <t>Služby bezpečnostného manažéra</t>
  </si>
  <si>
    <t>Zabezpečenie protipožiarnej asistenčnej hliadky</t>
  </si>
  <si>
    <t>Zabezpečenie záchrannej zdravotnej služby</t>
  </si>
  <si>
    <t xml:space="preserve">Zabezpečenie súkromnej bezpečnostnej služby a usporiadateľskej služby </t>
  </si>
  <si>
    <t>Crowd supervisor - 2 osoby</t>
  </si>
  <si>
    <t>26. 05. 2026 - 04. 06.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</si>
</sst>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 ;_ * \(#,##0.00\)_ ;_ * &quot;-&quot;??_)_ ;_ @_ "/>
    <numFmt numFmtId="165" formatCode="#,###"/>
    <numFmt numFmtId="166" formatCode="#,###.##"/>
    <numFmt numFmtId="167" formatCode="_([$€-2]\ * #,##0.00_);_([$€-2]\ * \(#,##0.00\);_([$€-2]\ * &quot;-&quot;??_);_(@_)"/>
    <numFmt numFmtId="168" formatCode="#,###.###"/>
  </numFmts>
  <fonts count="2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Arial CE"/>
      <charset val="238"/>
    </font>
    <font>
      <b/>
      <sz val="12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1"/>
      <name val="Arial CE"/>
      <charset val="238"/>
    </font>
    <font>
      <b/>
      <sz val="11"/>
      <color rgb="FFFF00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rgb="FF969696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EAAAA"/>
        <bgColor rgb="FFAEAAAA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4285F4"/>
        <bgColor rgb="FF4285F4"/>
      </patternFill>
    </fill>
    <fill>
      <patternFill patternType="solid">
        <fgColor rgb="FFFFC000"/>
        <bgColor rgb="FFFFC000"/>
      </patternFill>
    </fill>
    <fill>
      <patternFill patternType="solid">
        <fgColor rgb="FFF4B084"/>
        <bgColor rgb="FFF4B084"/>
      </patternFill>
    </fill>
    <fill>
      <patternFill patternType="solid">
        <fgColor rgb="FFFFD966"/>
        <bgColor rgb="FFFFD966"/>
      </patternFill>
    </fill>
    <fill>
      <patternFill patternType="solid">
        <fgColor rgb="FFED7D31"/>
        <bgColor rgb="FFED7D31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9" fillId="0" borderId="0"/>
    <xf numFmtId="0" fontId="22" fillId="0" borderId="0"/>
  </cellStyleXfs>
  <cellXfs count="220">
    <xf numFmtId="0" fontId="0" fillId="0" borderId="0" xfId="0"/>
    <xf numFmtId="0" fontId="2" fillId="0" borderId="6" xfId="0" applyFont="1" applyBorder="1" applyAlignment="1">
      <alignment horizontal="left" vertical="top" wrapText="1"/>
    </xf>
    <xf numFmtId="165" fontId="2" fillId="0" borderId="6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165" fontId="2" fillId="0" borderId="8" xfId="0" applyNumberFormat="1" applyFont="1" applyBorder="1" applyAlignment="1">
      <alignment horizontal="right" vertical="top" wrapText="1"/>
    </xf>
    <xf numFmtId="165" fontId="2" fillId="3" borderId="8" xfId="0" applyNumberFormat="1" applyFont="1" applyFill="1" applyBorder="1" applyAlignment="1">
      <alignment horizontal="right" vertical="top" wrapText="1"/>
    </xf>
    <xf numFmtId="165" fontId="2" fillId="3" borderId="6" xfId="0" applyNumberFormat="1" applyFont="1" applyFill="1" applyBorder="1" applyAlignment="1">
      <alignment horizontal="right" vertical="top" wrapText="1"/>
    </xf>
    <xf numFmtId="0" fontId="8" fillId="2" borderId="5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right" vertical="top" wrapText="1"/>
    </xf>
    <xf numFmtId="166" fontId="2" fillId="6" borderId="4" xfId="0" applyNumberFormat="1" applyFont="1" applyFill="1" applyBorder="1" applyAlignment="1">
      <alignment horizontal="right" vertical="top" wrapText="1"/>
    </xf>
    <xf numFmtId="0" fontId="9" fillId="8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168" fontId="2" fillId="6" borderId="4" xfId="0" applyNumberFormat="1" applyFont="1" applyFill="1" applyBorder="1" applyAlignment="1">
      <alignment horizontal="right" vertical="top" wrapText="1"/>
    </xf>
    <xf numFmtId="0" fontId="11" fillId="3" borderId="6" xfId="0" applyFont="1" applyFill="1" applyBorder="1"/>
    <xf numFmtId="0" fontId="1" fillId="3" borderId="6" xfId="0" applyFont="1" applyFill="1" applyBorder="1"/>
    <xf numFmtId="0" fontId="14" fillId="10" borderId="23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0" fillId="0" borderId="6" xfId="0" applyBorder="1"/>
    <xf numFmtId="20" fontId="15" fillId="0" borderId="24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11" borderId="24" xfId="0" applyFont="1" applyFill="1" applyBorder="1" applyAlignment="1">
      <alignment horizontal="center" vertical="center" wrapText="1"/>
    </xf>
    <xf numFmtId="0" fontId="15" fillId="11" borderId="26" xfId="0" applyFont="1" applyFill="1" applyBorder="1" applyAlignment="1">
      <alignment horizontal="center" vertical="center" wrapText="1"/>
    </xf>
    <xf numFmtId="20" fontId="15" fillId="13" borderId="24" xfId="0" applyNumberFormat="1" applyFont="1" applyFill="1" applyBorder="1" applyAlignment="1">
      <alignment horizontal="center" vertical="center" wrapText="1"/>
    </xf>
    <xf numFmtId="0" fontId="15" fillId="13" borderId="24" xfId="0" applyFont="1" applyFill="1" applyBorder="1" applyAlignment="1">
      <alignment horizontal="center" vertical="center" wrapText="1"/>
    </xf>
    <xf numFmtId="0" fontId="16" fillId="11" borderId="24" xfId="0" applyFont="1" applyFill="1" applyBorder="1" applyAlignment="1">
      <alignment horizontal="center" vertical="center" wrapText="1"/>
    </xf>
    <xf numFmtId="20" fontId="15" fillId="15" borderId="24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center" vertical="center" wrapText="1"/>
    </xf>
    <xf numFmtId="0" fontId="15" fillId="15" borderId="26" xfId="0" applyFont="1" applyFill="1" applyBorder="1" applyAlignment="1">
      <alignment horizontal="center" vertical="center" wrapText="1"/>
    </xf>
    <xf numFmtId="0" fontId="15" fillId="17" borderId="24" xfId="0" applyFont="1" applyFill="1" applyBorder="1" applyAlignment="1">
      <alignment horizontal="center" vertical="center" wrapText="1"/>
    </xf>
    <xf numFmtId="0" fontId="16" fillId="17" borderId="24" xfId="0" applyFont="1" applyFill="1" applyBorder="1" applyAlignment="1">
      <alignment horizontal="center" vertical="center" wrapText="1"/>
    </xf>
    <xf numFmtId="0" fontId="15" fillId="17" borderId="26" xfId="0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center" vertical="center" wrapText="1"/>
    </xf>
    <xf numFmtId="0" fontId="15" fillId="18" borderId="24" xfId="0" applyFont="1" applyFill="1" applyBorder="1" applyAlignment="1">
      <alignment horizontal="center" vertical="center" wrapText="1"/>
    </xf>
    <xf numFmtId="0" fontId="16" fillId="18" borderId="24" xfId="0" applyFont="1" applyFill="1" applyBorder="1" applyAlignment="1">
      <alignment horizontal="center" vertical="center" wrapText="1"/>
    </xf>
    <xf numFmtId="0" fontId="15" fillId="18" borderId="26" xfId="0" applyFont="1" applyFill="1" applyBorder="1" applyAlignment="1">
      <alignment horizontal="center" vertical="center" wrapText="1"/>
    </xf>
    <xf numFmtId="20" fontId="21" fillId="0" borderId="7" xfId="2" applyNumberFormat="1" applyFont="1" applyBorder="1" applyAlignment="1">
      <alignment horizontal="left" vertical="center"/>
    </xf>
    <xf numFmtId="0" fontId="21" fillId="21" borderId="8" xfId="2" applyFont="1" applyFill="1" applyBorder="1" applyAlignment="1">
      <alignment horizontal="center" vertical="center"/>
    </xf>
    <xf numFmtId="0" fontId="21" fillId="22" borderId="34" xfId="3" applyFont="1" applyFill="1" applyBorder="1" applyAlignment="1">
      <alignment horizontal="center" vertical="center"/>
    </xf>
    <xf numFmtId="0" fontId="21" fillId="22" borderId="8" xfId="3" applyFont="1" applyFill="1" applyBorder="1" applyAlignment="1">
      <alignment horizontal="center" vertical="center"/>
    </xf>
    <xf numFmtId="0" fontId="21" fillId="22" borderId="8" xfId="3" applyFont="1" applyFill="1" applyBorder="1" applyAlignment="1">
      <alignment vertical="center"/>
    </xf>
    <xf numFmtId="0" fontId="21" fillId="22" borderId="34" xfId="3" applyFont="1" applyFill="1" applyBorder="1" applyAlignment="1">
      <alignment vertical="center"/>
    </xf>
    <xf numFmtId="20" fontId="21" fillId="0" borderId="9" xfId="2" applyNumberFormat="1" applyFont="1" applyBorder="1" applyAlignment="1">
      <alignment horizontal="left" vertical="center"/>
    </xf>
    <xf numFmtId="0" fontId="21" fillId="21" borderId="6" xfId="2" applyFont="1" applyFill="1" applyBorder="1" applyAlignment="1">
      <alignment horizontal="center" vertical="center"/>
    </xf>
    <xf numFmtId="0" fontId="21" fillId="22" borderId="6" xfId="3" applyFont="1" applyFill="1" applyBorder="1" applyAlignment="1">
      <alignment horizontal="center" vertical="center"/>
    </xf>
    <xf numFmtId="0" fontId="21" fillId="22" borderId="6" xfId="3" applyFont="1" applyFill="1" applyBorder="1" applyAlignment="1">
      <alignment vertical="center"/>
    </xf>
    <xf numFmtId="0" fontId="21" fillId="22" borderId="36" xfId="3" applyFont="1" applyFill="1" applyBorder="1" applyAlignment="1">
      <alignment vertical="center"/>
    </xf>
    <xf numFmtId="20" fontId="21" fillId="7" borderId="9" xfId="2" applyNumberFormat="1" applyFont="1" applyFill="1" applyBorder="1" applyAlignment="1">
      <alignment horizontal="left" vertical="center"/>
    </xf>
    <xf numFmtId="20" fontId="21" fillId="0" borderId="10" xfId="2" applyNumberFormat="1" applyFont="1" applyBorder="1" applyAlignment="1">
      <alignment horizontal="left" vertical="center"/>
    </xf>
    <xf numFmtId="0" fontId="21" fillId="21" borderId="11" xfId="2" applyFont="1" applyFill="1" applyBorder="1" applyAlignment="1">
      <alignment horizontal="center" vertical="center"/>
    </xf>
    <xf numFmtId="0" fontId="21" fillId="22" borderId="11" xfId="3" applyFont="1" applyFill="1" applyBorder="1" applyAlignment="1">
      <alignment horizontal="center" vertical="center"/>
    </xf>
    <xf numFmtId="0" fontId="21" fillId="22" borderId="11" xfId="3" applyFont="1" applyFill="1" applyBorder="1" applyAlignment="1">
      <alignment vertical="center"/>
    </xf>
    <xf numFmtId="0" fontId="21" fillId="22" borderId="38" xfId="3" applyFont="1" applyFill="1" applyBorder="1" applyAlignment="1">
      <alignment vertical="center"/>
    </xf>
    <xf numFmtId="16" fontId="20" fillId="0" borderId="0" xfId="2" applyNumberFormat="1" applyFont="1" applyAlignment="1">
      <alignment horizontal="center" vertical="center"/>
    </xf>
    <xf numFmtId="20" fontId="21" fillId="0" borderId="0" xfId="2" applyNumberFormat="1" applyFont="1" applyAlignment="1">
      <alignment horizontal="left" vertical="center"/>
    </xf>
    <xf numFmtId="0" fontId="22" fillId="0" borderId="0" xfId="3"/>
    <xf numFmtId="0" fontId="21" fillId="0" borderId="0" xfId="3" applyFont="1" applyAlignment="1">
      <alignment horizontal="center" vertical="center"/>
    </xf>
    <xf numFmtId="0" fontId="21" fillId="0" borderId="0" xfId="3" applyFont="1" applyAlignment="1">
      <alignment horizontal="left" vertical="center"/>
    </xf>
    <xf numFmtId="16" fontId="21" fillId="0" borderId="0" xfId="2" applyNumberFormat="1" applyFont="1" applyAlignment="1">
      <alignment horizontal="center" vertical="center"/>
    </xf>
    <xf numFmtId="0" fontId="21" fillId="7" borderId="0" xfId="2" applyFont="1" applyFill="1" applyAlignment="1">
      <alignment horizontal="left" vertical="center"/>
    </xf>
    <xf numFmtId="0" fontId="21" fillId="7" borderId="0" xfId="3" applyFont="1" applyFill="1" applyAlignment="1">
      <alignment horizontal="center" vertical="center"/>
    </xf>
    <xf numFmtId="0" fontId="21" fillId="7" borderId="0" xfId="3" applyFont="1" applyFill="1" applyAlignment="1">
      <alignment horizontal="left" vertical="center"/>
    </xf>
    <xf numFmtId="0" fontId="21" fillId="23" borderId="8" xfId="3" applyFont="1" applyFill="1" applyBorder="1" applyAlignment="1">
      <alignment horizontal="center" vertical="center"/>
    </xf>
    <xf numFmtId="0" fontId="21" fillId="24" borderId="8" xfId="2" applyFont="1" applyFill="1" applyBorder="1" applyAlignment="1">
      <alignment horizontal="center" vertical="center"/>
    </xf>
    <xf numFmtId="0" fontId="21" fillId="23" borderId="8" xfId="3" applyFont="1" applyFill="1" applyBorder="1" applyAlignment="1">
      <alignment vertical="center"/>
    </xf>
    <xf numFmtId="0" fontId="21" fillId="23" borderId="34" xfId="3" applyFont="1" applyFill="1" applyBorder="1" applyAlignment="1">
      <alignment vertical="center"/>
    </xf>
    <xf numFmtId="0" fontId="21" fillId="23" borderId="6" xfId="3" applyFont="1" applyFill="1" applyBorder="1" applyAlignment="1">
      <alignment horizontal="center" vertical="center"/>
    </xf>
    <xf numFmtId="0" fontId="21" fillId="24" borderId="6" xfId="2" applyFont="1" applyFill="1" applyBorder="1" applyAlignment="1">
      <alignment horizontal="center" vertical="center"/>
    </xf>
    <xf numFmtId="0" fontId="21" fillId="23" borderId="6" xfId="3" applyFont="1" applyFill="1" applyBorder="1" applyAlignment="1">
      <alignment vertical="center"/>
    </xf>
    <xf numFmtId="0" fontId="21" fillId="23" borderId="36" xfId="3" applyFont="1" applyFill="1" applyBorder="1" applyAlignment="1">
      <alignment vertical="center"/>
    </xf>
    <xf numFmtId="0" fontId="21" fillId="23" borderId="11" xfId="3" applyFont="1" applyFill="1" applyBorder="1" applyAlignment="1">
      <alignment horizontal="center" vertical="center"/>
    </xf>
    <xf numFmtId="0" fontId="21" fillId="24" borderId="11" xfId="2" applyFont="1" applyFill="1" applyBorder="1" applyAlignment="1">
      <alignment horizontal="center" vertical="center"/>
    </xf>
    <xf numFmtId="0" fontId="21" fillId="23" borderId="11" xfId="3" applyFont="1" applyFill="1" applyBorder="1" applyAlignment="1">
      <alignment vertical="center"/>
    </xf>
    <xf numFmtId="0" fontId="21" fillId="23" borderId="38" xfId="3" applyFont="1" applyFill="1" applyBorder="1" applyAlignment="1">
      <alignment vertical="center"/>
    </xf>
    <xf numFmtId="0" fontId="21" fillId="26" borderId="8" xfId="2" applyFont="1" applyFill="1" applyBorder="1" applyAlignment="1">
      <alignment horizontal="center" vertical="center"/>
    </xf>
    <xf numFmtId="0" fontId="21" fillId="26" borderId="8" xfId="3" applyFont="1" applyFill="1" applyBorder="1" applyAlignment="1">
      <alignment horizontal="center" vertical="center"/>
    </xf>
    <xf numFmtId="0" fontId="21" fillId="26" borderId="8" xfId="3" applyFont="1" applyFill="1" applyBorder="1" applyAlignment="1">
      <alignment vertical="center"/>
    </xf>
    <xf numFmtId="0" fontId="21" fillId="26" borderId="34" xfId="3" applyFont="1" applyFill="1" applyBorder="1" applyAlignment="1">
      <alignment vertical="center"/>
    </xf>
    <xf numFmtId="0" fontId="21" fillId="26" borderId="11" xfId="2" applyFont="1" applyFill="1" applyBorder="1" applyAlignment="1">
      <alignment horizontal="center" vertical="center"/>
    </xf>
    <xf numFmtId="0" fontId="21" fillId="26" borderId="11" xfId="3" applyFont="1" applyFill="1" applyBorder="1" applyAlignment="1">
      <alignment horizontal="center" vertical="center"/>
    </xf>
    <xf numFmtId="0" fontId="21" fillId="26" borderId="11" xfId="3" applyFont="1" applyFill="1" applyBorder="1" applyAlignment="1">
      <alignment vertical="center"/>
    </xf>
    <xf numFmtId="0" fontId="21" fillId="26" borderId="38" xfId="3" applyFont="1" applyFill="1" applyBorder="1" applyAlignment="1">
      <alignment vertical="center"/>
    </xf>
    <xf numFmtId="0" fontId="21" fillId="22" borderId="8" xfId="2" applyFont="1" applyFill="1" applyBorder="1" applyAlignment="1">
      <alignment horizontal="center" vertical="center"/>
    </xf>
    <xf numFmtId="20" fontId="21" fillId="0" borderId="37" xfId="2" applyNumberFormat="1" applyFont="1" applyBorder="1" applyAlignment="1">
      <alignment horizontal="left" vertical="center"/>
    </xf>
    <xf numFmtId="0" fontId="21" fillId="22" borderId="27" xfId="2" applyFont="1" applyFill="1" applyBorder="1" applyAlignment="1">
      <alignment horizontal="center" vertical="center"/>
    </xf>
    <xf numFmtId="0" fontId="21" fillId="22" borderId="27" xfId="3" applyFont="1" applyFill="1" applyBorder="1" applyAlignment="1">
      <alignment horizontal="center" vertical="center"/>
    </xf>
    <xf numFmtId="0" fontId="21" fillId="24" borderId="27" xfId="2" applyFont="1" applyFill="1" applyBorder="1" applyAlignment="1">
      <alignment horizontal="center" vertical="center"/>
    </xf>
    <xf numFmtId="0" fontId="21" fillId="22" borderId="27" xfId="3" applyFont="1" applyFill="1" applyBorder="1" applyAlignment="1">
      <alignment vertical="center"/>
    </xf>
    <xf numFmtId="0" fontId="21" fillId="22" borderId="39" xfId="3" applyFont="1" applyFill="1" applyBorder="1" applyAlignment="1">
      <alignment vertical="center"/>
    </xf>
    <xf numFmtId="0" fontId="1" fillId="0" borderId="0" xfId="0" applyFont="1"/>
    <xf numFmtId="0" fontId="24" fillId="0" borderId="0" xfId="0" applyFont="1" applyAlignment="1">
      <alignment horizontal="center"/>
    </xf>
    <xf numFmtId="0" fontId="0" fillId="3" borderId="0" xfId="0" applyFill="1"/>
    <xf numFmtId="0" fontId="11" fillId="3" borderId="0" xfId="0" applyFont="1" applyFill="1"/>
    <xf numFmtId="0" fontId="2" fillId="0" borderId="15" xfId="0" applyFont="1" applyBorder="1" applyAlignment="1">
      <alignment horizontal="left" vertical="top" wrapText="1"/>
    </xf>
    <xf numFmtId="165" fontId="2" fillId="0" borderId="15" xfId="0" applyNumberFormat="1" applyFont="1" applyBorder="1" applyAlignment="1">
      <alignment horizontal="right" vertical="top" wrapText="1"/>
    </xf>
    <xf numFmtId="165" fontId="2" fillId="3" borderId="15" xfId="0" applyNumberFormat="1" applyFont="1" applyFill="1" applyBorder="1" applyAlignment="1">
      <alignment horizontal="right" vertical="top" wrapText="1"/>
    </xf>
    <xf numFmtId="166" fontId="2" fillId="24" borderId="8" xfId="0" applyNumberFormat="1" applyFont="1" applyFill="1" applyBorder="1" applyAlignment="1">
      <alignment horizontal="right" vertical="top" wrapText="1"/>
    </xf>
    <xf numFmtId="166" fontId="2" fillId="24" borderId="6" xfId="0" applyNumberFormat="1" applyFont="1" applyFill="1" applyBorder="1" applyAlignment="1">
      <alignment horizontal="right" vertical="top" wrapText="1"/>
    </xf>
    <xf numFmtId="165" fontId="2" fillId="24" borderId="8" xfId="0" applyNumberFormat="1" applyFont="1" applyFill="1" applyBorder="1" applyAlignment="1">
      <alignment horizontal="right" vertical="top" wrapText="1"/>
    </xf>
    <xf numFmtId="166" fontId="2" fillId="24" borderId="4" xfId="0" applyNumberFormat="1" applyFont="1" applyFill="1" applyBorder="1" applyAlignment="1">
      <alignment horizontal="right" vertical="top" wrapText="1"/>
    </xf>
    <xf numFmtId="165" fontId="2" fillId="24" borderId="6" xfId="0" applyNumberFormat="1" applyFont="1" applyFill="1" applyBorder="1" applyAlignment="1">
      <alignment horizontal="right" vertical="top" wrapText="1"/>
    </xf>
    <xf numFmtId="165" fontId="2" fillId="24" borderId="15" xfId="0" applyNumberFormat="1" applyFont="1" applyFill="1" applyBorder="1" applyAlignment="1">
      <alignment horizontal="right" vertical="top" wrapText="1"/>
    </xf>
    <xf numFmtId="0" fontId="2" fillId="0" borderId="40" xfId="0" applyFont="1" applyBorder="1" applyAlignment="1">
      <alignment horizontal="left" vertical="top" wrapText="1"/>
    </xf>
    <xf numFmtId="165" fontId="2" fillId="0" borderId="27" xfId="0" applyNumberFormat="1" applyFont="1" applyBorder="1" applyAlignment="1">
      <alignment horizontal="righ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165" fontId="2" fillId="0" borderId="29" xfId="0" applyNumberFormat="1" applyFont="1" applyBorder="1" applyAlignment="1">
      <alignment horizontal="right" vertical="top" wrapText="1"/>
    </xf>
    <xf numFmtId="165" fontId="2" fillId="3" borderId="29" xfId="0" applyNumberFormat="1" applyFont="1" applyFill="1" applyBorder="1" applyAlignment="1">
      <alignment horizontal="right" vertical="top" wrapText="1"/>
    </xf>
    <xf numFmtId="165" fontId="2" fillId="24" borderId="29" xfId="0" applyNumberFormat="1" applyFont="1" applyFill="1" applyBorder="1" applyAlignment="1">
      <alignment horizontal="right" vertical="top" wrapText="1"/>
    </xf>
    <xf numFmtId="165" fontId="2" fillId="3" borderId="27" xfId="0" applyNumberFormat="1" applyFont="1" applyFill="1" applyBorder="1" applyAlignment="1">
      <alignment horizontal="right" vertical="top" wrapText="1"/>
    </xf>
    <xf numFmtId="165" fontId="2" fillId="24" borderId="27" xfId="0" applyNumberFormat="1" applyFont="1" applyFill="1" applyBorder="1" applyAlignment="1">
      <alignment horizontal="right" vertical="top" wrapText="1"/>
    </xf>
    <xf numFmtId="0" fontId="8" fillId="0" borderId="41" xfId="0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left"/>
      <protection locked="0"/>
    </xf>
    <xf numFmtId="0" fontId="9" fillId="3" borderId="2" xfId="0" applyFont="1" applyFill="1" applyBorder="1" applyAlignment="1" applyProtection="1">
      <alignment horizontal="left"/>
      <protection locked="0"/>
    </xf>
    <xf numFmtId="0" fontId="9" fillId="3" borderId="3" xfId="0" applyFont="1" applyFill="1" applyBorder="1" applyAlignment="1" applyProtection="1">
      <alignment horizontal="left"/>
      <protection locked="0"/>
    </xf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167" fontId="9" fillId="0" borderId="1" xfId="1" applyNumberFormat="1" applyFont="1" applyBorder="1" applyAlignment="1">
      <alignment horizontal="center" vertical="center" wrapText="1"/>
    </xf>
    <xf numFmtId="167" fontId="9" fillId="0" borderId="2" xfId="1" applyNumberFormat="1" applyFont="1" applyBorder="1" applyAlignment="1">
      <alignment horizontal="center" vertical="center" wrapText="1"/>
    </xf>
    <xf numFmtId="167" fontId="9" fillId="0" borderId="3" xfId="1" applyNumberFormat="1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" fillId="0" borderId="3" xfId="0" applyNumberFormat="1" applyFont="1" applyBorder="1" applyAlignment="1">
      <alignment horizontal="center" vertical="center" wrapText="1"/>
    </xf>
    <xf numFmtId="167" fontId="9" fillId="8" borderId="1" xfId="0" applyNumberFormat="1" applyFont="1" applyFill="1" applyBorder="1" applyAlignment="1">
      <alignment horizontal="center" vertical="center" wrapText="1"/>
    </xf>
    <xf numFmtId="167" fontId="9" fillId="8" borderId="3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wrapText="1"/>
    </xf>
    <xf numFmtId="167" fontId="9" fillId="8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6" fillId="3" borderId="14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 wrapText="1"/>
    </xf>
    <xf numFmtId="0" fontId="6" fillId="2" borderId="15" xfId="0" applyFont="1" applyFill="1" applyBorder="1" applyAlignment="1">
      <alignment horizontal="left" wrapText="1"/>
    </xf>
    <xf numFmtId="0" fontId="6" fillId="3" borderId="16" xfId="0" applyFont="1" applyFill="1" applyBorder="1" applyAlignment="1" applyProtection="1">
      <alignment horizontal="left"/>
      <protection locked="0"/>
    </xf>
    <xf numFmtId="0" fontId="6" fillId="3" borderId="17" xfId="0" applyFon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16" fontId="23" fillId="28" borderId="1" xfId="2" applyNumberFormat="1" applyFont="1" applyFill="1" applyBorder="1" applyAlignment="1">
      <alignment horizontal="center" vertical="center"/>
    </xf>
    <xf numFmtId="16" fontId="23" fillId="28" borderId="2" xfId="2" applyNumberFormat="1" applyFont="1" applyFill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16" fontId="23" fillId="29" borderId="1" xfId="2" applyNumberFormat="1" applyFont="1" applyFill="1" applyBorder="1" applyAlignment="1">
      <alignment horizontal="center" vertical="center"/>
    </xf>
    <xf numFmtId="16" fontId="23" fillId="29" borderId="2" xfId="2" applyNumberFormat="1" applyFont="1" applyFill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23" fillId="27" borderId="12" xfId="2" applyFont="1" applyFill="1" applyBorder="1" applyAlignment="1">
      <alignment horizontal="center" vertical="center"/>
    </xf>
    <xf numFmtId="0" fontId="23" fillId="27" borderId="13" xfId="2" applyFont="1" applyFill="1" applyBorder="1" applyAlignment="1">
      <alignment horizontal="center" vertical="center"/>
    </xf>
    <xf numFmtId="0" fontId="23" fillId="27" borderId="32" xfId="2" applyFont="1" applyFill="1" applyBorder="1" applyAlignment="1">
      <alignment horizontal="center" vertical="center"/>
    </xf>
    <xf numFmtId="16" fontId="20" fillId="0" borderId="18" xfId="2" applyNumberFormat="1" applyFont="1" applyBorder="1" applyAlignment="1">
      <alignment horizontal="center" vertical="center"/>
    </xf>
    <xf numFmtId="16" fontId="20" fillId="0" borderId="19" xfId="2" applyNumberFormat="1" applyFont="1" applyBorder="1" applyAlignment="1">
      <alignment horizontal="center" vertical="center"/>
    </xf>
    <xf numFmtId="16" fontId="20" fillId="0" borderId="20" xfId="2" applyNumberFormat="1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3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25" borderId="12" xfId="2" applyFont="1" applyFill="1" applyBorder="1" applyAlignment="1">
      <alignment horizontal="center" vertical="center"/>
    </xf>
    <xf numFmtId="0" fontId="23" fillId="25" borderId="13" xfId="2" applyFont="1" applyFill="1" applyBorder="1" applyAlignment="1">
      <alignment horizontal="center" vertical="center"/>
    </xf>
    <xf numFmtId="0" fontId="23" fillId="25" borderId="32" xfId="2" applyFont="1" applyFill="1" applyBorder="1" applyAlignment="1">
      <alignment horizontal="center" vertical="center"/>
    </xf>
    <xf numFmtId="16" fontId="20" fillId="0" borderId="33" xfId="2" applyNumberFormat="1" applyFont="1" applyBorder="1" applyAlignment="1">
      <alignment horizontal="center" vertical="center"/>
    </xf>
    <xf numFmtId="16" fontId="20" fillId="0" borderId="37" xfId="2" applyNumberFormat="1" applyFont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/>
    </xf>
    <xf numFmtId="0" fontId="21" fillId="7" borderId="11" xfId="3" applyFont="1" applyFill="1" applyBorder="1" applyAlignment="1">
      <alignment horizontal="center" vertical="center"/>
    </xf>
    <xf numFmtId="16" fontId="20" fillId="3" borderId="12" xfId="2" applyNumberFormat="1" applyFont="1" applyFill="1" applyBorder="1" applyAlignment="1">
      <alignment horizontal="center" vertical="center"/>
    </xf>
    <xf numFmtId="16" fontId="20" fillId="3" borderId="13" xfId="2" applyNumberFormat="1" applyFont="1" applyFill="1" applyBorder="1" applyAlignment="1">
      <alignment horizontal="center" vertical="center"/>
    </xf>
    <xf numFmtId="16" fontId="20" fillId="3" borderId="32" xfId="2" applyNumberFormat="1" applyFont="1" applyFill="1" applyBorder="1" applyAlignment="1">
      <alignment horizontal="center" vertical="center"/>
    </xf>
    <xf numFmtId="16" fontId="20" fillId="0" borderId="35" xfId="2" applyNumberFormat="1" applyFont="1" applyBorder="1" applyAlignment="1">
      <alignment horizontal="center" vertical="center"/>
    </xf>
    <xf numFmtId="0" fontId="21" fillId="7" borderId="8" xfId="3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/>
    </xf>
    <xf numFmtId="0" fontId="21" fillId="0" borderId="6" xfId="2" applyFont="1" applyBorder="1" applyAlignment="1">
      <alignment horizontal="center" vertical="center"/>
    </xf>
    <xf numFmtId="0" fontId="20" fillId="20" borderId="12" xfId="2" applyFont="1" applyFill="1" applyBorder="1" applyAlignment="1">
      <alignment horizontal="center" vertical="center"/>
    </xf>
    <xf numFmtId="0" fontId="20" fillId="20" borderId="13" xfId="2" applyFont="1" applyFill="1" applyBorder="1" applyAlignment="1">
      <alignment horizontal="center" vertical="center"/>
    </xf>
    <xf numFmtId="0" fontId="20" fillId="20" borderId="32" xfId="2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1" fillId="7" borderId="6" xfId="2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 wrapText="1"/>
    </xf>
    <xf numFmtId="0" fontId="13" fillId="0" borderId="22" xfId="0" applyFont="1" applyBorder="1"/>
    <xf numFmtId="0" fontId="17" fillId="0" borderId="31" xfId="0" applyFont="1" applyBorder="1" applyAlignment="1">
      <alignment vertical="center" wrapText="1"/>
    </xf>
    <xf numFmtId="0" fontId="12" fillId="19" borderId="21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3" fillId="0" borderId="28" xfId="0" applyFont="1" applyBorder="1"/>
    <xf numFmtId="0" fontId="13" fillId="0" borderId="30" xfId="0" applyFont="1" applyBorder="1"/>
    <xf numFmtId="0" fontId="18" fillId="12" borderId="21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2" fillId="14" borderId="21" xfId="0" applyFont="1" applyFill="1" applyBorder="1" applyAlignment="1">
      <alignment horizontal="center" vertical="center" wrapText="1"/>
    </xf>
    <xf numFmtId="0" fontId="18" fillId="16" borderId="21" xfId="0" applyFont="1" applyFill="1" applyBorder="1" applyAlignment="1">
      <alignment horizontal="center" vertical="center" wrapText="1"/>
    </xf>
  </cellXfs>
  <cellStyles count="4">
    <cellStyle name="Čiarka" xfId="1" builtinId="3"/>
    <cellStyle name="Normal 2" xfId="2" xr:uid="{9FF8EAB5-13D1-4029-B3BF-F9B307E25BE0}"/>
    <cellStyle name="Normálna" xfId="0" builtinId="0"/>
    <cellStyle name="Normálna 2" xfId="3" xr:uid="{F9F2F394-8E16-4EF2-A3AC-BB2F8C805A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6"/>
  <sheetViews>
    <sheetView tabSelected="1" zoomScale="85" zoomScaleNormal="85" workbookViewId="0">
      <selection activeCell="I19" sqref="I19"/>
    </sheetView>
  </sheetViews>
  <sheetFormatPr defaultColWidth="14.42578125" defaultRowHeight="15" customHeight="1" x14ac:dyDescent="0.25"/>
  <cols>
    <col min="1" max="1" width="17.5703125" customWidth="1"/>
    <col min="2" max="2" width="30.42578125" customWidth="1"/>
    <col min="3" max="3" width="26" customWidth="1"/>
    <col min="4" max="4" width="8" customWidth="1"/>
    <col min="5" max="5" width="6.85546875" customWidth="1"/>
    <col min="6" max="7" width="12" customWidth="1"/>
    <col min="8" max="24" width="8.7109375" customWidth="1"/>
  </cols>
  <sheetData>
    <row r="1" spans="1:7" ht="22.15" customHeight="1" thickBot="1" x14ac:dyDescent="0.3">
      <c r="A1" s="146" t="s">
        <v>4</v>
      </c>
      <c r="B1" s="147"/>
      <c r="C1" s="147"/>
      <c r="D1" s="147"/>
      <c r="E1" s="147"/>
      <c r="F1" s="147"/>
      <c r="G1" s="147"/>
    </row>
    <row r="2" spans="1:7" ht="15" customHeight="1" thickBot="1" x14ac:dyDescent="0.3">
      <c r="A2" s="160"/>
      <c r="B2" s="161"/>
      <c r="C2" s="161"/>
      <c r="D2" s="161"/>
      <c r="E2" s="161"/>
      <c r="F2" s="161"/>
      <c r="G2" s="161"/>
    </row>
    <row r="3" spans="1:7" ht="16.5" thickBot="1" x14ac:dyDescent="0.3">
      <c r="A3" s="154" t="s">
        <v>5</v>
      </c>
      <c r="B3" s="155"/>
      <c r="C3" s="155"/>
      <c r="D3" s="155"/>
      <c r="E3" s="155"/>
      <c r="F3" s="155"/>
      <c r="G3" s="155"/>
    </row>
    <row r="4" spans="1:7" ht="17.100000000000001" customHeight="1" thickBot="1" x14ac:dyDescent="0.3">
      <c r="A4" s="156" t="s">
        <v>6</v>
      </c>
      <c r="B4" s="157"/>
      <c r="C4" s="157"/>
      <c r="D4" s="157"/>
      <c r="E4" s="157"/>
      <c r="F4" s="157"/>
      <c r="G4" s="157"/>
    </row>
    <row r="5" spans="1:7" ht="16.5" thickBot="1" x14ac:dyDescent="0.3">
      <c r="A5" s="154" t="s">
        <v>7</v>
      </c>
      <c r="B5" s="155"/>
      <c r="C5" s="155"/>
      <c r="D5" s="155"/>
      <c r="E5" s="155"/>
      <c r="F5" s="155"/>
      <c r="G5" s="155"/>
    </row>
    <row r="6" spans="1:7" ht="15" customHeight="1" thickBot="1" x14ac:dyDescent="0.3">
      <c r="A6" s="152"/>
      <c r="B6" s="153"/>
      <c r="C6" s="153"/>
      <c r="D6" s="153"/>
      <c r="E6" s="153"/>
      <c r="F6" s="153"/>
      <c r="G6" s="153"/>
    </row>
    <row r="7" spans="1:7" ht="16.5" thickBot="1" x14ac:dyDescent="0.3">
      <c r="A7" s="150" t="s">
        <v>8</v>
      </c>
      <c r="B7" s="151"/>
      <c r="C7" s="151"/>
      <c r="D7" s="151"/>
      <c r="E7" s="151"/>
      <c r="F7" s="151"/>
      <c r="G7" s="151"/>
    </row>
    <row r="8" spans="1:7" ht="16.5" thickBot="1" x14ac:dyDescent="0.3">
      <c r="A8" s="148" t="s">
        <v>9</v>
      </c>
      <c r="B8" s="149"/>
      <c r="C8" s="149"/>
      <c r="D8" s="149"/>
      <c r="E8" s="149"/>
      <c r="F8" s="149"/>
      <c r="G8" s="149"/>
    </row>
    <row r="9" spans="1:7" ht="16.5" thickBot="1" x14ac:dyDescent="0.3">
      <c r="A9" s="150" t="s">
        <v>10</v>
      </c>
      <c r="B9" s="151"/>
      <c r="C9" s="151"/>
      <c r="D9" s="151"/>
      <c r="E9" s="151"/>
      <c r="F9" s="151"/>
      <c r="G9" s="151"/>
    </row>
    <row r="10" spans="1:7" ht="16.5" thickBot="1" x14ac:dyDescent="0.3">
      <c r="A10" s="158" t="s">
        <v>11</v>
      </c>
      <c r="B10" s="159"/>
      <c r="C10" s="159"/>
      <c r="D10" s="159"/>
      <c r="E10" s="159"/>
      <c r="F10" s="159"/>
      <c r="G10" s="159"/>
    </row>
    <row r="11" spans="1:7" ht="21.75" thickBot="1" x14ac:dyDescent="0.4">
      <c r="A11" s="166" t="s">
        <v>12</v>
      </c>
      <c r="B11" s="167"/>
      <c r="C11" s="167"/>
      <c r="D11" s="167"/>
      <c r="E11" s="167"/>
      <c r="F11" s="167"/>
      <c r="G11" s="167"/>
    </row>
    <row r="12" spans="1:7" ht="42" customHeight="1" thickBot="1" x14ac:dyDescent="0.3">
      <c r="A12" s="164" t="s">
        <v>23</v>
      </c>
      <c r="B12" s="165"/>
      <c r="C12" s="165"/>
      <c r="D12" s="165"/>
      <c r="E12" s="165"/>
      <c r="F12" s="165"/>
      <c r="G12" s="165"/>
    </row>
    <row r="13" spans="1:7" ht="31.15" customHeight="1" thickBot="1" x14ac:dyDescent="0.3">
      <c r="A13" s="171" t="s">
        <v>13</v>
      </c>
      <c r="B13" s="168"/>
      <c r="C13" s="168"/>
      <c r="D13" s="168"/>
      <c r="E13" s="168"/>
      <c r="F13" s="168"/>
      <c r="G13" s="168"/>
    </row>
    <row r="14" spans="1:7" ht="39.75" customHeight="1" thickBot="1" x14ac:dyDescent="0.3">
      <c r="A14" s="7" t="s">
        <v>14</v>
      </c>
      <c r="B14" s="8" t="s">
        <v>0</v>
      </c>
      <c r="C14" s="8" t="s">
        <v>1</v>
      </c>
      <c r="D14" s="8" t="s">
        <v>2</v>
      </c>
      <c r="E14" s="8" t="s">
        <v>3</v>
      </c>
      <c r="F14" s="8" t="s">
        <v>145</v>
      </c>
      <c r="G14" s="8" t="s">
        <v>144</v>
      </c>
    </row>
    <row r="15" spans="1:7" ht="36" x14ac:dyDescent="0.25">
      <c r="A15" s="162" t="s">
        <v>130</v>
      </c>
      <c r="B15" s="3" t="s">
        <v>131</v>
      </c>
      <c r="C15" s="3" t="s">
        <v>134</v>
      </c>
      <c r="D15" s="4">
        <v>1</v>
      </c>
      <c r="E15" s="3" t="s">
        <v>132</v>
      </c>
      <c r="F15" s="5"/>
      <c r="G15" s="100">
        <f>D15*F15</f>
        <v>0</v>
      </c>
    </row>
    <row r="16" spans="1:7" ht="27.75" customHeight="1" thickBot="1" x14ac:dyDescent="0.3">
      <c r="A16" s="163"/>
      <c r="B16" s="1" t="s">
        <v>133</v>
      </c>
      <c r="C16" s="1" t="s">
        <v>158</v>
      </c>
      <c r="D16" s="2">
        <v>10</v>
      </c>
      <c r="E16" s="1" t="s">
        <v>149</v>
      </c>
      <c r="F16" s="6"/>
      <c r="G16" s="101">
        <f>D16*F16</f>
        <v>0</v>
      </c>
    </row>
    <row r="17" spans="1:7" ht="15.75" thickBot="1" x14ac:dyDescent="0.3">
      <c r="A17" s="138" t="s">
        <v>15</v>
      </c>
      <c r="B17" s="139"/>
      <c r="C17" s="139"/>
      <c r="D17" s="139"/>
      <c r="E17" s="139"/>
      <c r="F17" s="9">
        <f>SUM(F15:F16)</f>
        <v>0</v>
      </c>
      <c r="G17" s="17">
        <f>SUM(G15:G16)</f>
        <v>0</v>
      </c>
    </row>
    <row r="18" spans="1:7" ht="28.5" customHeight="1" x14ac:dyDescent="0.25">
      <c r="A18" s="162" t="s">
        <v>153</v>
      </c>
      <c r="B18" s="3" t="s">
        <v>135</v>
      </c>
      <c r="C18" s="3" t="s">
        <v>134</v>
      </c>
      <c r="D18" s="4">
        <v>1</v>
      </c>
      <c r="E18" s="3" t="s">
        <v>132</v>
      </c>
      <c r="F18" s="5"/>
      <c r="G18" s="102">
        <f>F18*D18</f>
        <v>0</v>
      </c>
    </row>
    <row r="19" spans="1:7" ht="24.75" thickBot="1" x14ac:dyDescent="0.3">
      <c r="A19" s="163"/>
      <c r="B19" s="1" t="s">
        <v>136</v>
      </c>
      <c r="C19" s="1" t="s">
        <v>158</v>
      </c>
      <c r="D19" s="2">
        <v>10</v>
      </c>
      <c r="E19" s="1" t="s">
        <v>149</v>
      </c>
      <c r="F19" s="6"/>
      <c r="G19" s="101">
        <f>F19*D19</f>
        <v>0</v>
      </c>
    </row>
    <row r="20" spans="1:7" ht="15.75" thickBot="1" x14ac:dyDescent="0.3">
      <c r="A20" s="138" t="s">
        <v>15</v>
      </c>
      <c r="B20" s="139"/>
      <c r="C20" s="139"/>
      <c r="D20" s="139"/>
      <c r="E20" s="139"/>
      <c r="F20" s="9">
        <f>SUM(F18:F19)</f>
        <v>0</v>
      </c>
      <c r="G20" s="103">
        <f>SUM(G18:G19)</f>
        <v>0</v>
      </c>
    </row>
    <row r="21" spans="1:7" ht="24" x14ac:dyDescent="0.25">
      <c r="A21" s="169" t="s">
        <v>154</v>
      </c>
      <c r="B21" s="3" t="s">
        <v>137</v>
      </c>
      <c r="C21" s="3" t="s">
        <v>140</v>
      </c>
      <c r="D21" s="4">
        <v>1</v>
      </c>
      <c r="E21" s="3" t="s">
        <v>139</v>
      </c>
      <c r="F21" s="5"/>
      <c r="G21" s="102">
        <f>F21*D21</f>
        <v>0</v>
      </c>
    </row>
    <row r="22" spans="1:7" ht="15.75" customHeight="1" x14ac:dyDescent="0.25">
      <c r="A22" s="170"/>
      <c r="B22" s="1" t="s">
        <v>138</v>
      </c>
      <c r="C22" s="1" t="s">
        <v>143</v>
      </c>
      <c r="D22" s="2">
        <v>6</v>
      </c>
      <c r="E22" s="1" t="s">
        <v>141</v>
      </c>
      <c r="F22" s="6"/>
      <c r="G22" s="104">
        <f>F22*D22*6</f>
        <v>0</v>
      </c>
    </row>
    <row r="23" spans="1:7" ht="15.75" thickBot="1" x14ac:dyDescent="0.3">
      <c r="A23" s="170"/>
      <c r="B23" s="1" t="s">
        <v>138</v>
      </c>
      <c r="C23" s="97" t="s">
        <v>142</v>
      </c>
      <c r="D23" s="98">
        <v>13</v>
      </c>
      <c r="E23" s="97" t="s">
        <v>141</v>
      </c>
      <c r="F23" s="99"/>
      <c r="G23" s="105">
        <f>F23*D23*4</f>
        <v>0</v>
      </c>
    </row>
    <row r="24" spans="1:7" ht="15.75" thickBot="1" x14ac:dyDescent="0.3">
      <c r="A24" s="138" t="s">
        <v>15</v>
      </c>
      <c r="B24" s="139"/>
      <c r="C24" s="139"/>
      <c r="D24" s="139"/>
      <c r="E24" s="139"/>
      <c r="F24" s="9">
        <f>SUM(F21:F23)</f>
        <v>0</v>
      </c>
      <c r="G24" s="103">
        <f>SUM(G21:G23)</f>
        <v>0</v>
      </c>
    </row>
    <row r="25" spans="1:7" ht="24" x14ac:dyDescent="0.25">
      <c r="A25" s="162" t="s">
        <v>155</v>
      </c>
      <c r="B25" s="106" t="s">
        <v>146</v>
      </c>
      <c r="C25" s="1" t="s">
        <v>143</v>
      </c>
      <c r="D25" s="4">
        <v>6</v>
      </c>
      <c r="E25" s="3" t="s">
        <v>141</v>
      </c>
      <c r="F25" s="5"/>
      <c r="G25" s="100">
        <f>F25*D25*6</f>
        <v>0</v>
      </c>
    </row>
    <row r="26" spans="1:7" ht="24" x14ac:dyDescent="0.25">
      <c r="A26" s="163"/>
      <c r="B26" s="1" t="s">
        <v>146</v>
      </c>
      <c r="C26" s="97" t="s">
        <v>142</v>
      </c>
      <c r="D26" s="107">
        <v>13</v>
      </c>
      <c r="E26" s="108" t="s">
        <v>141</v>
      </c>
      <c r="F26" s="6"/>
      <c r="G26" s="101">
        <f>F26*D26*4</f>
        <v>0</v>
      </c>
    </row>
    <row r="27" spans="1:7" ht="15.75" customHeight="1" x14ac:dyDescent="0.25">
      <c r="A27" s="163"/>
      <c r="B27" s="1" t="s">
        <v>147</v>
      </c>
      <c r="C27" s="1" t="s">
        <v>143</v>
      </c>
      <c r="D27" s="2">
        <v>6</v>
      </c>
      <c r="E27" s="1" t="s">
        <v>141</v>
      </c>
      <c r="F27" s="6"/>
      <c r="G27" s="101">
        <f>F27*D27*6</f>
        <v>0</v>
      </c>
    </row>
    <row r="28" spans="1:7" ht="15.75" customHeight="1" thickBot="1" x14ac:dyDescent="0.3">
      <c r="A28" s="163"/>
      <c r="B28" s="1" t="s">
        <v>147</v>
      </c>
      <c r="C28" s="97" t="s">
        <v>142</v>
      </c>
      <c r="D28" s="2">
        <v>13</v>
      </c>
      <c r="E28" s="1" t="s">
        <v>141</v>
      </c>
      <c r="F28" s="6"/>
      <c r="G28" s="104">
        <f>F28*D28*4</f>
        <v>0</v>
      </c>
    </row>
    <row r="29" spans="1:7" ht="15.75" customHeight="1" thickBot="1" x14ac:dyDescent="0.3">
      <c r="A29" s="138" t="s">
        <v>15</v>
      </c>
      <c r="B29" s="139"/>
      <c r="C29" s="139"/>
      <c r="D29" s="139"/>
      <c r="E29" s="140"/>
      <c r="F29" s="9">
        <f>SUM(F25:F28)</f>
        <v>0</v>
      </c>
      <c r="G29" s="103">
        <f>SUM(G25:G28)</f>
        <v>0</v>
      </c>
    </row>
    <row r="30" spans="1:7" ht="54.75" customHeight="1" x14ac:dyDescent="0.25">
      <c r="A30" s="115" t="s">
        <v>156</v>
      </c>
      <c r="B30" s="109" t="s">
        <v>152</v>
      </c>
      <c r="C30" s="109" t="s">
        <v>150</v>
      </c>
      <c r="D30" s="110">
        <v>2176</v>
      </c>
      <c r="E30" s="109" t="s">
        <v>141</v>
      </c>
      <c r="F30" s="111">
        <v>0</v>
      </c>
      <c r="G30" s="112">
        <f>F30*D30</f>
        <v>0</v>
      </c>
    </row>
    <row r="31" spans="1:7" ht="54.75" customHeight="1" x14ac:dyDescent="0.25">
      <c r="A31" s="115"/>
      <c r="B31" s="108" t="s">
        <v>151</v>
      </c>
      <c r="C31" s="109" t="s">
        <v>150</v>
      </c>
      <c r="D31" s="107">
        <v>4276</v>
      </c>
      <c r="E31" s="108" t="s">
        <v>141</v>
      </c>
      <c r="F31" s="99"/>
      <c r="G31" s="105"/>
    </row>
    <row r="32" spans="1:7" ht="15.75" thickBot="1" x14ac:dyDescent="0.3">
      <c r="A32" s="115"/>
      <c r="B32" s="108" t="s">
        <v>157</v>
      </c>
      <c r="C32" s="1" t="s">
        <v>158</v>
      </c>
      <c r="D32" s="107">
        <v>10</v>
      </c>
      <c r="E32" s="108" t="s">
        <v>149</v>
      </c>
      <c r="F32" s="113"/>
      <c r="G32" s="114">
        <f>D32*2*F32</f>
        <v>0</v>
      </c>
    </row>
    <row r="33" spans="1:7" ht="15.75" customHeight="1" thickBot="1" x14ac:dyDescent="0.3">
      <c r="A33" s="138" t="s">
        <v>15</v>
      </c>
      <c r="B33" s="139"/>
      <c r="C33" s="139"/>
      <c r="D33" s="139"/>
      <c r="E33" s="140"/>
      <c r="F33" s="9">
        <f>SUM(F30:F32)</f>
        <v>0</v>
      </c>
      <c r="G33" s="10">
        <f>SUM(G30:G32)</f>
        <v>0</v>
      </c>
    </row>
    <row r="34" spans="1:7" ht="33" customHeight="1" thickBot="1" x14ac:dyDescent="0.3">
      <c r="A34" s="141" t="s">
        <v>148</v>
      </c>
      <c r="B34" s="142"/>
      <c r="C34" s="142"/>
      <c r="D34" s="142"/>
      <c r="E34" s="142"/>
      <c r="F34" s="142"/>
      <c r="G34" s="143"/>
    </row>
    <row r="35" spans="1:7" ht="46.15" customHeight="1" thickBot="1" x14ac:dyDescent="0.3">
      <c r="A35" s="119" t="s">
        <v>23</v>
      </c>
      <c r="B35" s="11"/>
      <c r="C35" s="125" t="s">
        <v>16</v>
      </c>
      <c r="D35" s="144"/>
      <c r="E35" s="126"/>
      <c r="F35" s="125" t="s">
        <v>17</v>
      </c>
      <c r="G35" s="126"/>
    </row>
    <row r="36" spans="1:7" ht="30.75" thickBot="1" x14ac:dyDescent="0.3">
      <c r="A36" s="120"/>
      <c r="B36" s="12" t="str">
        <f>A15</f>
        <v>Služby hlavného usporiadateľa</v>
      </c>
      <c r="C36" s="127">
        <f>G17</f>
        <v>0</v>
      </c>
      <c r="D36" s="145"/>
      <c r="E36" s="128"/>
      <c r="F36" s="127">
        <f>C36*1.23</f>
        <v>0</v>
      </c>
      <c r="G36" s="128"/>
    </row>
    <row r="37" spans="1:7" ht="30.75" thickBot="1" x14ac:dyDescent="0.3">
      <c r="A37" s="120"/>
      <c r="B37" s="13" t="str">
        <f>A18</f>
        <v>Služby bezpečnostného manažéra</v>
      </c>
      <c r="C37" s="127">
        <f>G20</f>
        <v>0</v>
      </c>
      <c r="D37" s="145"/>
      <c r="E37" s="128"/>
      <c r="F37" s="127">
        <f t="shared" ref="F37:F40" si="0">C37*1.23</f>
        <v>0</v>
      </c>
      <c r="G37" s="128"/>
    </row>
    <row r="38" spans="1:7" ht="45.75" thickBot="1" x14ac:dyDescent="0.3">
      <c r="A38" s="120"/>
      <c r="B38" s="13" t="str">
        <f>A21</f>
        <v>Zabezpečenie protipožiarnej asistenčnej hliadky</v>
      </c>
      <c r="C38" s="127">
        <f>G24</f>
        <v>0</v>
      </c>
      <c r="D38" s="145"/>
      <c r="E38" s="128"/>
      <c r="F38" s="127">
        <f t="shared" si="0"/>
        <v>0</v>
      </c>
      <c r="G38" s="128"/>
    </row>
    <row r="39" spans="1:7" ht="30.75" thickBot="1" x14ac:dyDescent="0.3">
      <c r="A39" s="120"/>
      <c r="B39" s="13" t="str">
        <f>A25</f>
        <v>Zabezpečenie záchrannej zdravotnej služby</v>
      </c>
      <c r="C39" s="127">
        <f>G29</f>
        <v>0</v>
      </c>
      <c r="D39" s="145"/>
      <c r="E39" s="128"/>
      <c r="F39" s="127">
        <f t="shared" si="0"/>
        <v>0</v>
      </c>
      <c r="G39" s="128"/>
    </row>
    <row r="40" spans="1:7" ht="45.75" thickBot="1" x14ac:dyDescent="0.3">
      <c r="A40" s="121"/>
      <c r="B40" s="12" t="str">
        <f>A30</f>
        <v xml:space="preserve">Zabezpečenie súkromnej bezpečnostnej služby a usporiadateľskej služby </v>
      </c>
      <c r="C40" s="122">
        <f>G33</f>
        <v>0</v>
      </c>
      <c r="D40" s="123"/>
      <c r="E40" s="124"/>
      <c r="F40" s="127">
        <f t="shared" si="0"/>
        <v>0</v>
      </c>
      <c r="G40" s="128"/>
    </row>
    <row r="41" spans="1:7" ht="33" customHeight="1" thickBot="1" x14ac:dyDescent="0.3">
      <c r="A41" s="131" t="s">
        <v>18</v>
      </c>
      <c r="B41" s="132"/>
      <c r="C41" s="129">
        <f>SUM(C36:D40)</f>
        <v>0</v>
      </c>
      <c r="D41" s="133"/>
      <c r="E41" s="130"/>
      <c r="F41" s="129">
        <f>SUM(F36:G40)</f>
        <v>0</v>
      </c>
      <c r="G41" s="130"/>
    </row>
    <row r="42" spans="1:7" ht="15.75" customHeight="1" thickBot="1" x14ac:dyDescent="0.3">
      <c r="A42" s="134"/>
      <c r="B42" s="135"/>
      <c r="C42" s="135"/>
      <c r="D42" s="135"/>
      <c r="E42" s="135"/>
      <c r="F42" s="135"/>
      <c r="G42" s="136"/>
    </row>
    <row r="43" spans="1:7" ht="15.75" customHeight="1" thickBot="1" x14ac:dyDescent="0.3">
      <c r="A43" s="134"/>
      <c r="B43" s="135"/>
      <c r="C43" s="135"/>
      <c r="D43" s="135"/>
      <c r="E43" s="135"/>
      <c r="F43" s="135"/>
      <c r="G43" s="136"/>
    </row>
    <row r="44" spans="1:7" ht="49.9" customHeight="1" thickBot="1" x14ac:dyDescent="0.3">
      <c r="A44" s="131" t="s">
        <v>22</v>
      </c>
      <c r="B44" s="132"/>
      <c r="C44" s="132"/>
      <c r="D44" s="132"/>
      <c r="E44" s="132"/>
      <c r="F44" s="132"/>
      <c r="G44" s="137"/>
    </row>
    <row r="45" spans="1:7" ht="28.15" customHeight="1" thickBot="1" x14ac:dyDescent="0.3">
      <c r="A45" s="14" t="s">
        <v>19</v>
      </c>
      <c r="B45" s="116"/>
      <c r="C45" s="117"/>
      <c r="D45" s="117"/>
      <c r="E45" s="117"/>
      <c r="F45" s="117"/>
      <c r="G45" s="118"/>
    </row>
    <row r="46" spans="1:7" ht="28.15" customHeight="1" thickBot="1" x14ac:dyDescent="0.3">
      <c r="A46" s="15" t="s">
        <v>20</v>
      </c>
      <c r="B46" s="116"/>
      <c r="C46" s="117"/>
      <c r="D46" s="117"/>
      <c r="E46" s="117"/>
      <c r="F46" s="117"/>
      <c r="G46" s="118"/>
    </row>
    <row r="47" spans="1:7" ht="30.75" thickBot="1" x14ac:dyDescent="0.3">
      <c r="A47" s="16" t="s">
        <v>21</v>
      </c>
      <c r="B47" s="116"/>
      <c r="C47" s="117"/>
      <c r="D47" s="117"/>
      <c r="E47" s="117"/>
      <c r="F47" s="117"/>
      <c r="G47" s="118"/>
    </row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47">
    <mergeCell ref="A10:G10"/>
    <mergeCell ref="A9:G9"/>
    <mergeCell ref="A3:G3"/>
    <mergeCell ref="A2:G2"/>
    <mergeCell ref="A29:E29"/>
    <mergeCell ref="A15:A16"/>
    <mergeCell ref="A12:G12"/>
    <mergeCell ref="A11:G11"/>
    <mergeCell ref="F13:G13"/>
    <mergeCell ref="A18:A19"/>
    <mergeCell ref="A21:A23"/>
    <mergeCell ref="A25:A28"/>
    <mergeCell ref="A13:E13"/>
    <mergeCell ref="A17:E17"/>
    <mergeCell ref="A20:E20"/>
    <mergeCell ref="A24:E24"/>
    <mergeCell ref="A1:G1"/>
    <mergeCell ref="A8:G8"/>
    <mergeCell ref="A7:G7"/>
    <mergeCell ref="A6:G6"/>
    <mergeCell ref="A5:G5"/>
    <mergeCell ref="A4:G4"/>
    <mergeCell ref="A44:G44"/>
    <mergeCell ref="A33:E33"/>
    <mergeCell ref="A34:G34"/>
    <mergeCell ref="C35:E35"/>
    <mergeCell ref="C36:E36"/>
    <mergeCell ref="C37:E37"/>
    <mergeCell ref="C38:E38"/>
    <mergeCell ref="C39:E39"/>
    <mergeCell ref="A43:G43"/>
    <mergeCell ref="A30:A32"/>
    <mergeCell ref="B45:G45"/>
    <mergeCell ref="B46:G46"/>
    <mergeCell ref="B47:G47"/>
    <mergeCell ref="A35:A40"/>
    <mergeCell ref="C40:E40"/>
    <mergeCell ref="F35:G35"/>
    <mergeCell ref="F36:G36"/>
    <mergeCell ref="F37:G37"/>
    <mergeCell ref="F38:G38"/>
    <mergeCell ref="F39:G39"/>
    <mergeCell ref="F40:G40"/>
    <mergeCell ref="F41:G41"/>
    <mergeCell ref="A41:B41"/>
    <mergeCell ref="C41:E41"/>
    <mergeCell ref="A42:G42"/>
  </mergeCells>
  <printOptions horizontalCentered="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88A82-2719-421E-A012-F498DC7437E5}">
  <dimension ref="A1:S1000"/>
  <sheetViews>
    <sheetView topLeftCell="A48" workbookViewId="0">
      <selection activeCell="H36" sqref="H36"/>
    </sheetView>
  </sheetViews>
  <sheetFormatPr defaultColWidth="14.42578125" defaultRowHeight="15" x14ac:dyDescent="0.25"/>
  <cols>
    <col min="1" max="1" width="9.7109375" customWidth="1"/>
    <col min="2" max="2" width="6" customWidth="1"/>
    <col min="3" max="3" width="16.42578125" bestFit="1" customWidth="1"/>
    <col min="4" max="4" width="7.42578125" customWidth="1"/>
    <col min="5" max="5" width="9.85546875" customWidth="1"/>
    <col min="6" max="6" width="13.140625" customWidth="1"/>
    <col min="7" max="7" width="12.85546875" customWidth="1"/>
    <col min="8" max="8" width="14.28515625" customWidth="1"/>
    <col min="9" max="9" width="15.85546875" customWidth="1"/>
    <col min="10" max="10" width="25.42578125" customWidth="1"/>
    <col min="11" max="11" width="13.7109375" customWidth="1"/>
    <col min="12" max="12" width="20" bestFit="1" customWidth="1"/>
    <col min="13" max="13" width="15.7109375" customWidth="1"/>
    <col min="14" max="14" width="12.7109375" customWidth="1"/>
    <col min="15" max="15" width="12.140625" customWidth="1"/>
    <col min="16" max="25" width="8.7109375" customWidth="1"/>
  </cols>
  <sheetData>
    <row r="1" spans="1:15" ht="14.25" customHeight="1" thickBot="1" x14ac:dyDescent="0.3">
      <c r="A1" s="216" t="s">
        <v>24</v>
      </c>
      <c r="B1" s="209"/>
      <c r="C1" s="209"/>
      <c r="D1" s="209"/>
      <c r="E1" s="209"/>
      <c r="F1" s="209"/>
      <c r="G1" s="209"/>
      <c r="H1" s="209"/>
      <c r="I1" s="209"/>
      <c r="J1" s="18" t="s">
        <v>25</v>
      </c>
      <c r="K1" s="18" t="s">
        <v>26</v>
      </c>
      <c r="L1" s="18" t="s">
        <v>27</v>
      </c>
      <c r="M1" s="18" t="s">
        <v>28</v>
      </c>
      <c r="N1" s="19" t="s">
        <v>29</v>
      </c>
      <c r="O1" s="19" t="s">
        <v>30</v>
      </c>
    </row>
    <row r="2" spans="1:15" ht="14.25" customHeight="1" thickBot="1" x14ac:dyDescent="0.3">
      <c r="A2" s="20" t="s">
        <v>31</v>
      </c>
      <c r="B2" s="21" t="s">
        <v>32</v>
      </c>
      <c r="C2" s="21" t="s">
        <v>33</v>
      </c>
      <c r="D2" s="21" t="s">
        <v>34</v>
      </c>
      <c r="E2" s="21" t="s">
        <v>35</v>
      </c>
      <c r="F2" s="21" t="s">
        <v>36</v>
      </c>
      <c r="G2" s="217" t="s">
        <v>37</v>
      </c>
      <c r="H2" s="209"/>
      <c r="I2" s="209"/>
      <c r="J2" s="22"/>
      <c r="K2" s="22"/>
      <c r="L2" s="22"/>
      <c r="M2" s="22"/>
      <c r="N2" s="22"/>
      <c r="O2" s="22"/>
    </row>
    <row r="3" spans="1:15" ht="14.25" customHeight="1" thickBot="1" x14ac:dyDescent="0.3">
      <c r="A3" s="212" t="s">
        <v>38</v>
      </c>
      <c r="B3" s="23">
        <v>0.4375</v>
      </c>
      <c r="C3" s="24" t="s">
        <v>39</v>
      </c>
      <c r="D3" s="25">
        <v>1</v>
      </c>
      <c r="E3" s="25">
        <v>1</v>
      </c>
      <c r="F3" s="25" t="s">
        <v>40</v>
      </c>
      <c r="G3" s="25" t="s">
        <v>41</v>
      </c>
      <c r="H3" s="25" t="s">
        <v>42</v>
      </c>
      <c r="I3" s="26" t="s">
        <v>43</v>
      </c>
      <c r="J3" s="188" t="s">
        <v>44</v>
      </c>
      <c r="K3" s="188">
        <v>8</v>
      </c>
      <c r="L3" s="188">
        <v>34</v>
      </c>
      <c r="M3" s="188">
        <v>10</v>
      </c>
      <c r="N3" s="172">
        <f>K3*L3</f>
        <v>272</v>
      </c>
      <c r="O3" s="172">
        <f>K3*M3</f>
        <v>80</v>
      </c>
    </row>
    <row r="4" spans="1:15" ht="14.25" customHeight="1" thickBot="1" x14ac:dyDescent="0.3">
      <c r="A4" s="213"/>
      <c r="B4" s="23">
        <v>0.48958333333333331</v>
      </c>
      <c r="C4" s="24" t="s">
        <v>39</v>
      </c>
      <c r="D4" s="25">
        <v>1</v>
      </c>
      <c r="E4" s="25">
        <v>2</v>
      </c>
      <c r="F4" s="25" t="s">
        <v>45</v>
      </c>
      <c r="G4" s="25" t="s">
        <v>46</v>
      </c>
      <c r="H4" s="25" t="s">
        <v>42</v>
      </c>
      <c r="I4" s="26" t="s">
        <v>47</v>
      </c>
      <c r="J4" s="188"/>
      <c r="K4" s="188"/>
      <c r="L4" s="188"/>
      <c r="M4" s="188"/>
      <c r="N4" s="161"/>
      <c r="O4" s="161"/>
    </row>
    <row r="5" spans="1:15" ht="14.25" customHeight="1" thickBot="1" x14ac:dyDescent="0.3">
      <c r="A5" s="213"/>
      <c r="B5" s="23">
        <v>0.54166666666666663</v>
      </c>
      <c r="C5" s="24" t="s">
        <v>39</v>
      </c>
      <c r="D5" s="25">
        <v>1</v>
      </c>
      <c r="E5" s="25">
        <v>3</v>
      </c>
      <c r="F5" s="25" t="s">
        <v>48</v>
      </c>
      <c r="G5" s="25" t="s">
        <v>49</v>
      </c>
      <c r="H5" s="25" t="s">
        <v>42</v>
      </c>
      <c r="I5" s="26" t="s">
        <v>50</v>
      </c>
      <c r="J5" s="188"/>
      <c r="K5" s="188"/>
      <c r="L5" s="188"/>
      <c r="M5" s="188"/>
      <c r="N5" s="161"/>
      <c r="O5" s="161"/>
    </row>
    <row r="6" spans="1:15" ht="14.25" customHeight="1" thickBot="1" x14ac:dyDescent="0.3">
      <c r="A6" s="213"/>
      <c r="B6" s="23">
        <v>0.59375</v>
      </c>
      <c r="C6" s="24" t="s">
        <v>39</v>
      </c>
      <c r="D6" s="25">
        <v>1</v>
      </c>
      <c r="E6" s="25">
        <v>4</v>
      </c>
      <c r="F6" s="25" t="s">
        <v>40</v>
      </c>
      <c r="G6" s="25" t="s">
        <v>51</v>
      </c>
      <c r="H6" s="25" t="s">
        <v>42</v>
      </c>
      <c r="I6" s="26" t="s">
        <v>52</v>
      </c>
      <c r="J6" s="188"/>
      <c r="K6" s="188"/>
      <c r="L6" s="188"/>
      <c r="M6" s="188"/>
      <c r="N6" s="161"/>
      <c r="O6" s="161"/>
    </row>
    <row r="7" spans="1:15" ht="14.25" customHeight="1" thickBot="1" x14ac:dyDescent="0.3">
      <c r="A7" s="213"/>
      <c r="B7" s="23">
        <v>0.65625</v>
      </c>
      <c r="C7" s="24" t="s">
        <v>39</v>
      </c>
      <c r="D7" s="25">
        <v>1</v>
      </c>
      <c r="E7" s="25">
        <v>5</v>
      </c>
      <c r="F7" s="25" t="s">
        <v>45</v>
      </c>
      <c r="G7" s="25" t="s">
        <v>53</v>
      </c>
      <c r="H7" s="25" t="s">
        <v>42</v>
      </c>
      <c r="I7" s="26" t="s">
        <v>54</v>
      </c>
      <c r="J7" s="188"/>
      <c r="K7" s="188"/>
      <c r="L7" s="188"/>
      <c r="M7" s="188"/>
      <c r="N7" s="173"/>
      <c r="O7" s="173"/>
    </row>
    <row r="8" spans="1:15" ht="14.25" customHeight="1" thickBot="1" x14ac:dyDescent="0.3">
      <c r="A8" s="213"/>
      <c r="B8" s="208" t="s">
        <v>55</v>
      </c>
      <c r="C8" s="209"/>
      <c r="D8" s="209"/>
      <c r="E8" s="209"/>
      <c r="F8" s="209"/>
      <c r="G8" s="209"/>
      <c r="H8" s="209"/>
      <c r="I8" s="209"/>
      <c r="J8" s="22"/>
      <c r="K8" s="22"/>
      <c r="L8" s="22"/>
      <c r="M8" s="22"/>
      <c r="N8" s="22"/>
      <c r="O8" s="22"/>
    </row>
    <row r="9" spans="1:15" ht="14.25" customHeight="1" thickBot="1" x14ac:dyDescent="0.3">
      <c r="A9" s="213"/>
      <c r="B9" s="27">
        <v>0.72916666666666663</v>
      </c>
      <c r="C9" s="28" t="s">
        <v>39</v>
      </c>
      <c r="D9" s="25">
        <v>1</v>
      </c>
      <c r="E9" s="25">
        <v>6</v>
      </c>
      <c r="F9" s="25" t="s">
        <v>48</v>
      </c>
      <c r="G9" s="25" t="s">
        <v>56</v>
      </c>
      <c r="H9" s="29" t="s">
        <v>42</v>
      </c>
      <c r="I9" s="26" t="s">
        <v>57</v>
      </c>
      <c r="J9" s="187" t="s">
        <v>58</v>
      </c>
      <c r="K9" s="188">
        <v>7</v>
      </c>
      <c r="L9" s="188">
        <v>60</v>
      </c>
      <c r="M9" s="188">
        <v>20</v>
      </c>
      <c r="N9" s="172">
        <f>K9*L9</f>
        <v>420</v>
      </c>
      <c r="O9" s="172">
        <f>K9*M9</f>
        <v>140</v>
      </c>
    </row>
    <row r="10" spans="1:15" ht="14.25" customHeight="1" thickBot="1" x14ac:dyDescent="0.3">
      <c r="A10" s="213"/>
      <c r="B10" s="27">
        <v>0.78125</v>
      </c>
      <c r="C10" s="28" t="s">
        <v>39</v>
      </c>
      <c r="D10" s="25">
        <v>1</v>
      </c>
      <c r="E10" s="25">
        <v>7</v>
      </c>
      <c r="F10" s="25" t="s">
        <v>59</v>
      </c>
      <c r="G10" s="25" t="s">
        <v>60</v>
      </c>
      <c r="H10" s="25" t="s">
        <v>42</v>
      </c>
      <c r="I10" s="26" t="s">
        <v>61</v>
      </c>
      <c r="J10" s="188"/>
      <c r="K10" s="188"/>
      <c r="L10" s="188"/>
      <c r="M10" s="188"/>
      <c r="N10" s="161"/>
      <c r="O10" s="161"/>
    </row>
    <row r="11" spans="1:15" ht="14.25" customHeight="1" thickBot="1" x14ac:dyDescent="0.3">
      <c r="A11" s="213"/>
      <c r="B11" s="218" t="s">
        <v>62</v>
      </c>
      <c r="C11" s="209"/>
      <c r="D11" s="209"/>
      <c r="E11" s="209"/>
      <c r="F11" s="209"/>
      <c r="G11" s="209"/>
      <c r="H11" s="209"/>
      <c r="I11" s="209"/>
      <c r="J11" s="188"/>
      <c r="K11" s="188"/>
      <c r="L11" s="188"/>
      <c r="M11" s="188"/>
      <c r="N11" s="161"/>
      <c r="O11" s="161"/>
    </row>
    <row r="12" spans="1:15" ht="14.25" customHeight="1" thickBot="1" x14ac:dyDescent="0.3">
      <c r="A12" s="213"/>
      <c r="B12" s="30">
        <v>0.86111111111111116</v>
      </c>
      <c r="C12" s="31" t="s">
        <v>63</v>
      </c>
      <c r="D12" s="31">
        <v>1</v>
      </c>
      <c r="E12" s="31">
        <v>8</v>
      </c>
      <c r="F12" s="31" t="s">
        <v>64</v>
      </c>
      <c r="G12" s="31" t="s">
        <v>65</v>
      </c>
      <c r="H12" s="31" t="s">
        <v>42</v>
      </c>
      <c r="I12" s="32" t="s">
        <v>66</v>
      </c>
      <c r="J12" s="188"/>
      <c r="K12" s="188"/>
      <c r="L12" s="188"/>
      <c r="M12" s="188"/>
      <c r="N12" s="161"/>
      <c r="O12" s="161"/>
    </row>
    <row r="13" spans="1:15" ht="14.25" customHeight="1" thickBot="1" x14ac:dyDescent="0.3">
      <c r="A13" s="214"/>
      <c r="B13" s="23">
        <v>0.91319444444444453</v>
      </c>
      <c r="C13" s="24" t="s">
        <v>39</v>
      </c>
      <c r="D13" s="25">
        <v>1</v>
      </c>
      <c r="E13" s="25">
        <v>9</v>
      </c>
      <c r="F13" s="25" t="s">
        <v>64</v>
      </c>
      <c r="G13" s="25" t="s">
        <v>67</v>
      </c>
      <c r="H13" s="25" t="s">
        <v>42</v>
      </c>
      <c r="I13" s="26" t="s">
        <v>68</v>
      </c>
      <c r="J13" s="188"/>
      <c r="K13" s="188"/>
      <c r="L13" s="188"/>
      <c r="M13" s="188"/>
      <c r="N13" s="173"/>
      <c r="O13" s="173"/>
    </row>
    <row r="14" spans="1:15" ht="14.25" customHeight="1" thickBot="1" x14ac:dyDescent="0.3">
      <c r="A14" s="210"/>
      <c r="B14" s="209"/>
      <c r="C14" s="209"/>
      <c r="D14" s="209"/>
      <c r="E14" s="209"/>
      <c r="F14" s="209"/>
      <c r="G14" s="209"/>
      <c r="H14" s="209"/>
      <c r="I14" s="209"/>
      <c r="J14" s="22"/>
      <c r="K14" s="22"/>
      <c r="L14" s="22"/>
      <c r="M14" s="22"/>
      <c r="N14" s="22"/>
      <c r="O14" s="22"/>
    </row>
    <row r="15" spans="1:15" ht="14.25" customHeight="1" thickBot="1" x14ac:dyDescent="0.3">
      <c r="A15" s="219" t="s">
        <v>69</v>
      </c>
      <c r="B15" s="209"/>
      <c r="C15" s="209"/>
      <c r="D15" s="209"/>
      <c r="E15" s="209"/>
      <c r="F15" s="209"/>
      <c r="G15" s="209"/>
      <c r="H15" s="209"/>
      <c r="I15" s="209"/>
      <c r="J15" s="22"/>
      <c r="K15" s="22"/>
      <c r="L15" s="22"/>
      <c r="M15" s="22"/>
      <c r="N15" s="22"/>
      <c r="O15" s="22"/>
    </row>
    <row r="16" spans="1:15" ht="14.25" customHeight="1" thickBot="1" x14ac:dyDescent="0.3">
      <c r="A16" s="212" t="s">
        <v>70</v>
      </c>
      <c r="B16" s="23">
        <v>0.45833333333333331</v>
      </c>
      <c r="C16" s="24" t="s">
        <v>39</v>
      </c>
      <c r="D16" s="25">
        <v>1</v>
      </c>
      <c r="E16" s="25">
        <v>10</v>
      </c>
      <c r="F16" s="25" t="s">
        <v>71</v>
      </c>
      <c r="G16" s="25" t="s">
        <v>72</v>
      </c>
      <c r="H16" s="29" t="s">
        <v>42</v>
      </c>
      <c r="I16" s="26" t="s">
        <v>73</v>
      </c>
      <c r="J16" s="188" t="s">
        <v>74</v>
      </c>
      <c r="K16" s="188">
        <v>7</v>
      </c>
      <c r="L16" s="172">
        <v>34</v>
      </c>
      <c r="M16" s="172">
        <v>10</v>
      </c>
      <c r="N16" s="172">
        <f>K16*L16</f>
        <v>238</v>
      </c>
      <c r="O16" s="172">
        <f>K16*M16</f>
        <v>70</v>
      </c>
    </row>
    <row r="17" spans="1:15" ht="14.25" customHeight="1" thickBot="1" x14ac:dyDescent="0.3">
      <c r="A17" s="213"/>
      <c r="B17" s="23">
        <v>0.51041666666666663</v>
      </c>
      <c r="C17" s="24" t="s">
        <v>39</v>
      </c>
      <c r="D17" s="25">
        <v>1</v>
      </c>
      <c r="E17" s="25">
        <v>11</v>
      </c>
      <c r="F17" s="25" t="s">
        <v>59</v>
      </c>
      <c r="G17" s="25" t="s">
        <v>75</v>
      </c>
      <c r="H17" s="29" t="s">
        <v>42</v>
      </c>
      <c r="I17" s="26" t="s">
        <v>76</v>
      </c>
      <c r="J17" s="188"/>
      <c r="K17" s="188"/>
      <c r="L17" s="161"/>
      <c r="M17" s="161"/>
      <c r="N17" s="161"/>
      <c r="O17" s="161"/>
    </row>
    <row r="18" spans="1:15" ht="14.25" customHeight="1" thickBot="1" x14ac:dyDescent="0.3">
      <c r="A18" s="213"/>
      <c r="B18" s="23">
        <v>0.5625</v>
      </c>
      <c r="C18" s="24" t="s">
        <v>39</v>
      </c>
      <c r="D18" s="25">
        <v>1</v>
      </c>
      <c r="E18" s="25">
        <v>12</v>
      </c>
      <c r="F18" s="25" t="s">
        <v>71</v>
      </c>
      <c r="G18" s="25" t="s">
        <v>77</v>
      </c>
      <c r="H18" s="25" t="s">
        <v>42</v>
      </c>
      <c r="I18" s="26" t="s">
        <v>78</v>
      </c>
      <c r="J18" s="188"/>
      <c r="K18" s="188"/>
      <c r="L18" s="161"/>
      <c r="M18" s="161"/>
      <c r="N18" s="161"/>
      <c r="O18" s="161"/>
    </row>
    <row r="19" spans="1:15" ht="14.25" customHeight="1" thickBot="1" x14ac:dyDescent="0.3">
      <c r="A19" s="213"/>
      <c r="B19" s="23">
        <v>0.61458333333333337</v>
      </c>
      <c r="C19" s="24" t="s">
        <v>39</v>
      </c>
      <c r="D19" s="33">
        <v>2</v>
      </c>
      <c r="E19" s="33">
        <v>13</v>
      </c>
      <c r="F19" s="33" t="s">
        <v>45</v>
      </c>
      <c r="G19" s="33" t="s">
        <v>46</v>
      </c>
      <c r="H19" s="34" t="s">
        <v>42</v>
      </c>
      <c r="I19" s="35" t="s">
        <v>54</v>
      </c>
      <c r="J19" s="188"/>
      <c r="K19" s="188"/>
      <c r="L19" s="161"/>
      <c r="M19" s="161"/>
      <c r="N19" s="161"/>
      <c r="O19" s="161"/>
    </row>
    <row r="20" spans="1:15" ht="14.25" customHeight="1" thickBot="1" x14ac:dyDescent="0.3">
      <c r="A20" s="213"/>
      <c r="B20" s="23">
        <v>0.66666666666666663</v>
      </c>
      <c r="C20" s="24" t="s">
        <v>39</v>
      </c>
      <c r="D20" s="33">
        <v>2</v>
      </c>
      <c r="E20" s="33">
        <v>14</v>
      </c>
      <c r="F20" s="34" t="s">
        <v>40</v>
      </c>
      <c r="G20" s="33" t="s">
        <v>43</v>
      </c>
      <c r="H20" s="34" t="s">
        <v>42</v>
      </c>
      <c r="I20" s="35" t="s">
        <v>51</v>
      </c>
      <c r="J20" s="188"/>
      <c r="K20" s="188"/>
      <c r="L20" s="173"/>
      <c r="M20" s="173"/>
      <c r="N20" s="173"/>
      <c r="O20" s="173"/>
    </row>
    <row r="21" spans="1:15" ht="14.25" customHeight="1" thickBot="1" x14ac:dyDescent="0.3">
      <c r="A21" s="213"/>
      <c r="B21" s="208" t="s">
        <v>79</v>
      </c>
      <c r="C21" s="209"/>
      <c r="D21" s="209"/>
      <c r="E21" s="209"/>
      <c r="F21" s="209"/>
      <c r="G21" s="209"/>
      <c r="H21" s="209"/>
      <c r="I21" s="209"/>
      <c r="J21" s="22"/>
      <c r="K21" s="22"/>
      <c r="L21" s="22"/>
      <c r="M21" s="22"/>
      <c r="N21" s="22"/>
      <c r="O21" s="22"/>
    </row>
    <row r="22" spans="1:15" ht="14.25" customHeight="1" thickBot="1" x14ac:dyDescent="0.3">
      <c r="A22" s="213"/>
      <c r="B22" s="23">
        <v>0.74305555555555547</v>
      </c>
      <c r="C22" s="24" t="s">
        <v>39</v>
      </c>
      <c r="D22" s="33">
        <v>2</v>
      </c>
      <c r="E22" s="33">
        <v>15</v>
      </c>
      <c r="F22" s="33" t="s">
        <v>64</v>
      </c>
      <c r="G22" s="33" t="s">
        <v>67</v>
      </c>
      <c r="H22" s="34" t="s">
        <v>42</v>
      </c>
      <c r="I22" s="35" t="s">
        <v>66</v>
      </c>
      <c r="J22" s="187" t="s">
        <v>80</v>
      </c>
      <c r="K22" s="188">
        <v>6</v>
      </c>
      <c r="L22" s="172">
        <v>60</v>
      </c>
      <c r="M22" s="172">
        <v>20</v>
      </c>
      <c r="N22" s="172">
        <f>K22*L22</f>
        <v>360</v>
      </c>
      <c r="O22" s="172">
        <f>K22*M22</f>
        <v>120</v>
      </c>
    </row>
    <row r="23" spans="1:15" ht="14.25" customHeight="1" thickBot="1" x14ac:dyDescent="0.3">
      <c r="A23" s="213"/>
      <c r="B23" s="30">
        <v>0.80555555555555547</v>
      </c>
      <c r="C23" s="31" t="s">
        <v>63</v>
      </c>
      <c r="D23" s="31">
        <v>2</v>
      </c>
      <c r="E23" s="31">
        <v>16</v>
      </c>
      <c r="F23" s="31" t="s">
        <v>64</v>
      </c>
      <c r="G23" s="31" t="s">
        <v>81</v>
      </c>
      <c r="H23" s="36" t="s">
        <v>42</v>
      </c>
      <c r="I23" s="32" t="s">
        <v>65</v>
      </c>
      <c r="J23" s="188"/>
      <c r="K23" s="188"/>
      <c r="L23" s="161"/>
      <c r="M23" s="161"/>
      <c r="N23" s="161"/>
      <c r="O23" s="161"/>
    </row>
    <row r="24" spans="1:15" ht="14.25" customHeight="1" thickBot="1" x14ac:dyDescent="0.3">
      <c r="A24" s="213"/>
      <c r="B24" s="27">
        <v>0.85763888888888884</v>
      </c>
      <c r="C24" s="24" t="s">
        <v>39</v>
      </c>
      <c r="D24" s="33">
        <v>2</v>
      </c>
      <c r="E24" s="33">
        <v>17</v>
      </c>
      <c r="F24" s="33" t="s">
        <v>45</v>
      </c>
      <c r="G24" s="33" t="s">
        <v>47</v>
      </c>
      <c r="H24" s="34" t="s">
        <v>42</v>
      </c>
      <c r="I24" s="35" t="s">
        <v>53</v>
      </c>
      <c r="J24" s="188"/>
      <c r="K24" s="188"/>
      <c r="L24" s="161"/>
      <c r="M24" s="161"/>
      <c r="N24" s="161"/>
      <c r="O24" s="161"/>
    </row>
    <row r="25" spans="1:15" ht="14.25" customHeight="1" thickBot="1" x14ac:dyDescent="0.3">
      <c r="A25" s="214"/>
      <c r="B25" s="23">
        <v>0.90972222222222221</v>
      </c>
      <c r="C25" s="24" t="s">
        <v>39</v>
      </c>
      <c r="D25" s="33">
        <v>2</v>
      </c>
      <c r="E25" s="33">
        <v>18</v>
      </c>
      <c r="F25" s="33" t="s">
        <v>40</v>
      </c>
      <c r="G25" s="33" t="s">
        <v>41</v>
      </c>
      <c r="H25" s="34" t="s">
        <v>42</v>
      </c>
      <c r="I25" s="35" t="s">
        <v>52</v>
      </c>
      <c r="J25" s="188"/>
      <c r="K25" s="188"/>
      <c r="L25" s="173"/>
      <c r="M25" s="173"/>
      <c r="N25" s="173"/>
      <c r="O25" s="173"/>
    </row>
    <row r="26" spans="1:15" ht="14.25" customHeight="1" thickBot="1" x14ac:dyDescent="0.3">
      <c r="A26" s="210"/>
      <c r="B26" s="209"/>
      <c r="C26" s="209"/>
      <c r="D26" s="209"/>
      <c r="E26" s="209"/>
      <c r="F26" s="209"/>
      <c r="G26" s="209"/>
      <c r="H26" s="209"/>
      <c r="I26" s="209"/>
      <c r="J26" s="22"/>
      <c r="K26" s="22"/>
      <c r="L26" s="22"/>
      <c r="M26" s="22"/>
      <c r="N26" s="22"/>
      <c r="O26" s="22"/>
    </row>
    <row r="27" spans="1:15" ht="14.25" customHeight="1" thickBot="1" x14ac:dyDescent="0.3">
      <c r="A27" s="215" t="s">
        <v>82</v>
      </c>
      <c r="B27" s="209"/>
      <c r="C27" s="209"/>
      <c r="D27" s="209"/>
      <c r="E27" s="209"/>
      <c r="F27" s="209"/>
      <c r="G27" s="209"/>
      <c r="H27" s="209"/>
      <c r="I27" s="209"/>
      <c r="J27" s="22"/>
      <c r="K27" s="22"/>
      <c r="L27" s="22"/>
      <c r="M27" s="22"/>
      <c r="N27" s="22"/>
      <c r="O27" s="22"/>
    </row>
    <row r="28" spans="1:15" ht="14.25" customHeight="1" thickBot="1" x14ac:dyDescent="0.3">
      <c r="A28" s="212" t="s">
        <v>83</v>
      </c>
      <c r="B28" s="23">
        <v>0.44791666666666669</v>
      </c>
      <c r="C28" s="24" t="s">
        <v>39</v>
      </c>
      <c r="D28" s="33">
        <v>2</v>
      </c>
      <c r="E28" s="33">
        <v>19</v>
      </c>
      <c r="F28" s="33" t="s">
        <v>59</v>
      </c>
      <c r="G28" s="33" t="s">
        <v>76</v>
      </c>
      <c r="H28" s="34" t="s">
        <v>42</v>
      </c>
      <c r="I28" s="35" t="s">
        <v>60</v>
      </c>
      <c r="J28" s="188" t="s">
        <v>74</v>
      </c>
      <c r="K28" s="188">
        <v>7</v>
      </c>
      <c r="L28" s="172">
        <v>34</v>
      </c>
      <c r="M28" s="172">
        <v>10</v>
      </c>
      <c r="N28" s="172">
        <f>K28*L28</f>
        <v>238</v>
      </c>
      <c r="O28" s="172">
        <f>K28*M28</f>
        <v>70</v>
      </c>
    </row>
    <row r="29" spans="1:15" ht="14.25" customHeight="1" thickBot="1" x14ac:dyDescent="0.3">
      <c r="A29" s="213"/>
      <c r="B29" s="23">
        <v>0.5</v>
      </c>
      <c r="C29" s="24" t="s">
        <v>39</v>
      </c>
      <c r="D29" s="33">
        <v>2</v>
      </c>
      <c r="E29" s="33">
        <v>20</v>
      </c>
      <c r="F29" s="33" t="s">
        <v>48</v>
      </c>
      <c r="G29" s="33" t="s">
        <v>50</v>
      </c>
      <c r="H29" s="34" t="s">
        <v>42</v>
      </c>
      <c r="I29" s="35" t="s">
        <v>56</v>
      </c>
      <c r="J29" s="188"/>
      <c r="K29" s="188"/>
      <c r="L29" s="161"/>
      <c r="M29" s="161"/>
      <c r="N29" s="161"/>
      <c r="O29" s="161"/>
    </row>
    <row r="30" spans="1:15" ht="14.25" customHeight="1" thickBot="1" x14ac:dyDescent="0.3">
      <c r="A30" s="213"/>
      <c r="B30" s="27">
        <v>0.55208333333333337</v>
      </c>
      <c r="C30" s="28" t="s">
        <v>39</v>
      </c>
      <c r="D30" s="33">
        <v>2</v>
      </c>
      <c r="E30" s="33">
        <v>21</v>
      </c>
      <c r="F30" s="33" t="s">
        <v>71</v>
      </c>
      <c r="G30" s="33" t="s">
        <v>72</v>
      </c>
      <c r="H30" s="34" t="s">
        <v>42</v>
      </c>
      <c r="I30" s="35" t="s">
        <v>78</v>
      </c>
      <c r="J30" s="188"/>
      <c r="K30" s="188"/>
      <c r="L30" s="161"/>
      <c r="M30" s="161"/>
      <c r="N30" s="161"/>
      <c r="O30" s="161"/>
    </row>
    <row r="31" spans="1:15" ht="14.25" customHeight="1" thickBot="1" x14ac:dyDescent="0.3">
      <c r="A31" s="213"/>
      <c r="B31" s="23">
        <v>0.60416666666666663</v>
      </c>
      <c r="C31" s="24" t="s">
        <v>39</v>
      </c>
      <c r="D31" s="33">
        <v>2</v>
      </c>
      <c r="E31" s="33">
        <v>22</v>
      </c>
      <c r="F31" s="33" t="s">
        <v>59</v>
      </c>
      <c r="G31" s="33" t="s">
        <v>75</v>
      </c>
      <c r="H31" s="34" t="s">
        <v>42</v>
      </c>
      <c r="I31" s="35" t="s">
        <v>61</v>
      </c>
      <c r="J31" s="188"/>
      <c r="K31" s="188"/>
      <c r="L31" s="161"/>
      <c r="M31" s="161"/>
      <c r="N31" s="161"/>
      <c r="O31" s="161"/>
    </row>
    <row r="32" spans="1:15" ht="14.25" customHeight="1" thickBot="1" x14ac:dyDescent="0.3">
      <c r="A32" s="213"/>
      <c r="B32" s="23">
        <v>0.65625</v>
      </c>
      <c r="C32" s="24" t="s">
        <v>39</v>
      </c>
      <c r="D32" s="33">
        <v>2</v>
      </c>
      <c r="E32" s="33">
        <v>23</v>
      </c>
      <c r="F32" s="33" t="s">
        <v>71</v>
      </c>
      <c r="G32" s="33" t="s">
        <v>73</v>
      </c>
      <c r="H32" s="34" t="s">
        <v>42</v>
      </c>
      <c r="I32" s="35" t="s">
        <v>77</v>
      </c>
      <c r="J32" s="188"/>
      <c r="K32" s="188"/>
      <c r="L32" s="173"/>
      <c r="M32" s="173"/>
      <c r="N32" s="173"/>
      <c r="O32" s="173"/>
    </row>
    <row r="33" spans="1:15" ht="14.25" customHeight="1" thickBot="1" x14ac:dyDescent="0.3">
      <c r="A33" s="213"/>
      <c r="B33" s="208" t="s">
        <v>84</v>
      </c>
      <c r="C33" s="209"/>
      <c r="D33" s="209"/>
      <c r="E33" s="209"/>
      <c r="F33" s="209"/>
      <c r="G33" s="209"/>
      <c r="H33" s="209"/>
      <c r="I33" s="209"/>
      <c r="J33" s="22"/>
      <c r="K33" s="22"/>
      <c r="L33" s="22"/>
      <c r="M33" s="22"/>
      <c r="N33" s="22"/>
      <c r="O33" s="22"/>
    </row>
    <row r="34" spans="1:15" ht="14.25" customHeight="1" thickBot="1" x14ac:dyDescent="0.3">
      <c r="A34" s="213"/>
      <c r="B34" s="23">
        <v>0.72916666666666663</v>
      </c>
      <c r="C34" s="24" t="s">
        <v>39</v>
      </c>
      <c r="D34" s="33">
        <v>2</v>
      </c>
      <c r="E34" s="33">
        <v>24</v>
      </c>
      <c r="F34" s="33" t="s">
        <v>48</v>
      </c>
      <c r="G34" s="33" t="s">
        <v>49</v>
      </c>
      <c r="H34" s="34" t="s">
        <v>42</v>
      </c>
      <c r="I34" s="35" t="s">
        <v>57</v>
      </c>
      <c r="J34" s="188" t="s">
        <v>85</v>
      </c>
      <c r="K34" s="188">
        <v>5.5</v>
      </c>
      <c r="L34" s="172">
        <v>46</v>
      </c>
      <c r="M34" s="172">
        <v>12</v>
      </c>
      <c r="N34" s="172">
        <f>K34*L34</f>
        <v>253</v>
      </c>
      <c r="O34" s="172">
        <f>K34*M34</f>
        <v>66</v>
      </c>
    </row>
    <row r="35" spans="1:15" ht="14.25" customHeight="1" thickBot="1" x14ac:dyDescent="0.3">
      <c r="A35" s="213"/>
      <c r="B35" s="23">
        <v>0.78125</v>
      </c>
      <c r="C35" s="24" t="s">
        <v>39</v>
      </c>
      <c r="D35" s="37">
        <v>3</v>
      </c>
      <c r="E35" s="37">
        <v>25</v>
      </c>
      <c r="F35" s="37" t="s">
        <v>40</v>
      </c>
      <c r="G35" s="37" t="s">
        <v>51</v>
      </c>
      <c r="H35" s="38" t="s">
        <v>42</v>
      </c>
      <c r="I35" s="39" t="s">
        <v>41</v>
      </c>
      <c r="J35" s="188"/>
      <c r="K35" s="188"/>
      <c r="L35" s="161"/>
      <c r="M35" s="161"/>
      <c r="N35" s="161"/>
      <c r="O35" s="161"/>
    </row>
    <row r="36" spans="1:15" ht="14.25" customHeight="1" thickBot="1" x14ac:dyDescent="0.3">
      <c r="A36" s="213"/>
      <c r="B36" s="27">
        <v>0.83333333333333337</v>
      </c>
      <c r="C36" s="28" t="s">
        <v>39</v>
      </c>
      <c r="D36" s="37">
        <v>3</v>
      </c>
      <c r="E36" s="37">
        <v>26</v>
      </c>
      <c r="F36" s="37" t="s">
        <v>40</v>
      </c>
      <c r="G36" s="37" t="s">
        <v>52</v>
      </c>
      <c r="H36" s="38" t="s">
        <v>42</v>
      </c>
      <c r="I36" s="39" t="s">
        <v>43</v>
      </c>
      <c r="J36" s="188"/>
      <c r="K36" s="188"/>
      <c r="L36" s="161"/>
      <c r="M36" s="161"/>
      <c r="N36" s="161"/>
      <c r="O36" s="161"/>
    </row>
    <row r="37" spans="1:15" ht="14.25" customHeight="1" thickBot="1" x14ac:dyDescent="0.3">
      <c r="A37" s="214"/>
      <c r="B37" s="23">
        <v>0.88541666666666663</v>
      </c>
      <c r="C37" s="24" t="s">
        <v>39</v>
      </c>
      <c r="D37" s="37">
        <v>3</v>
      </c>
      <c r="E37" s="37">
        <v>27</v>
      </c>
      <c r="F37" s="37" t="s">
        <v>45</v>
      </c>
      <c r="G37" s="37" t="s">
        <v>54</v>
      </c>
      <c r="H37" s="38" t="s">
        <v>42</v>
      </c>
      <c r="I37" s="39" t="s">
        <v>47</v>
      </c>
      <c r="J37" s="188"/>
      <c r="K37" s="188"/>
      <c r="L37" s="173"/>
      <c r="M37" s="173"/>
      <c r="N37" s="173"/>
      <c r="O37" s="173"/>
    </row>
    <row r="38" spans="1:15" ht="14.25" customHeight="1" thickBot="1" x14ac:dyDescent="0.3">
      <c r="A38" s="210"/>
      <c r="B38" s="209"/>
      <c r="C38" s="209"/>
      <c r="D38" s="209"/>
      <c r="E38" s="209"/>
      <c r="F38" s="209"/>
      <c r="G38" s="209"/>
      <c r="H38" s="209"/>
      <c r="I38" s="209"/>
      <c r="J38" s="22"/>
      <c r="K38" s="22"/>
      <c r="L38" s="22"/>
      <c r="M38" s="22"/>
      <c r="N38" s="22"/>
      <c r="O38" s="22"/>
    </row>
    <row r="39" spans="1:15" ht="14.25" customHeight="1" thickBot="1" x14ac:dyDescent="0.3">
      <c r="A39" s="211" t="s">
        <v>86</v>
      </c>
      <c r="B39" s="209"/>
      <c r="C39" s="209"/>
      <c r="D39" s="209"/>
      <c r="E39" s="209"/>
      <c r="F39" s="209"/>
      <c r="G39" s="209"/>
      <c r="H39" s="209"/>
      <c r="I39" s="209"/>
      <c r="J39" s="22"/>
      <c r="K39" s="22"/>
      <c r="L39" s="22"/>
      <c r="M39" s="22"/>
      <c r="N39" s="22"/>
      <c r="O39" s="22"/>
    </row>
    <row r="40" spans="1:15" ht="14.25" customHeight="1" thickBot="1" x14ac:dyDescent="0.3">
      <c r="A40" s="212" t="s">
        <v>87</v>
      </c>
      <c r="B40" s="23">
        <v>0.44791666666666669</v>
      </c>
      <c r="C40" s="24" t="s">
        <v>39</v>
      </c>
      <c r="D40" s="37">
        <v>3</v>
      </c>
      <c r="E40" s="37">
        <v>28</v>
      </c>
      <c r="F40" s="37" t="s">
        <v>64</v>
      </c>
      <c r="G40" s="37" t="s">
        <v>66</v>
      </c>
      <c r="H40" s="38" t="s">
        <v>42</v>
      </c>
      <c r="I40" s="39" t="s">
        <v>81</v>
      </c>
      <c r="J40" s="187" t="s">
        <v>88</v>
      </c>
      <c r="K40" s="188">
        <v>8</v>
      </c>
      <c r="L40" s="172">
        <v>60</v>
      </c>
      <c r="M40" s="172">
        <v>20</v>
      </c>
      <c r="N40" s="172">
        <f>K40*L40</f>
        <v>480</v>
      </c>
      <c r="O40" s="172">
        <f>K40*M40</f>
        <v>160</v>
      </c>
    </row>
    <row r="41" spans="1:15" ht="14.25" customHeight="1" thickBot="1" x14ac:dyDescent="0.3">
      <c r="A41" s="213"/>
      <c r="B41" s="23">
        <v>0.5</v>
      </c>
      <c r="C41" s="24" t="s">
        <v>39</v>
      </c>
      <c r="D41" s="37">
        <v>3</v>
      </c>
      <c r="E41" s="37">
        <v>29</v>
      </c>
      <c r="F41" s="37" t="s">
        <v>71</v>
      </c>
      <c r="G41" s="37" t="s">
        <v>78</v>
      </c>
      <c r="H41" s="38" t="s">
        <v>42</v>
      </c>
      <c r="I41" s="39" t="s">
        <v>73</v>
      </c>
      <c r="J41" s="188"/>
      <c r="K41" s="188"/>
      <c r="L41" s="161"/>
      <c r="M41" s="161"/>
      <c r="N41" s="161"/>
      <c r="O41" s="161"/>
    </row>
    <row r="42" spans="1:15" ht="14.25" customHeight="1" thickBot="1" x14ac:dyDescent="0.3">
      <c r="A42" s="213"/>
      <c r="B42" s="27">
        <v>0.55208333333333337</v>
      </c>
      <c r="C42" s="28" t="s">
        <v>39</v>
      </c>
      <c r="D42" s="37">
        <v>3</v>
      </c>
      <c r="E42" s="37">
        <v>30</v>
      </c>
      <c r="F42" s="37" t="s">
        <v>71</v>
      </c>
      <c r="G42" s="37" t="s">
        <v>77</v>
      </c>
      <c r="H42" s="38" t="s">
        <v>42</v>
      </c>
      <c r="I42" s="39" t="s">
        <v>72</v>
      </c>
      <c r="J42" s="188"/>
      <c r="K42" s="188"/>
      <c r="L42" s="161"/>
      <c r="M42" s="161"/>
      <c r="N42" s="161"/>
      <c r="O42" s="161"/>
    </row>
    <row r="43" spans="1:15" ht="14.25" customHeight="1" thickBot="1" x14ac:dyDescent="0.3">
      <c r="A43" s="213"/>
      <c r="B43" s="23">
        <v>0.60416666666666663</v>
      </c>
      <c r="C43" s="24" t="s">
        <v>39</v>
      </c>
      <c r="D43" s="37">
        <v>3</v>
      </c>
      <c r="E43" s="37">
        <v>31</v>
      </c>
      <c r="F43" s="37" t="s">
        <v>48</v>
      </c>
      <c r="G43" s="37" t="s">
        <v>56</v>
      </c>
      <c r="H43" s="38" t="s">
        <v>42</v>
      </c>
      <c r="I43" s="39" t="s">
        <v>49</v>
      </c>
      <c r="J43" s="188"/>
      <c r="K43" s="188"/>
      <c r="L43" s="161"/>
      <c r="M43" s="161"/>
      <c r="N43" s="161"/>
      <c r="O43" s="161"/>
    </row>
    <row r="44" spans="1:15" ht="14.25" customHeight="1" thickBot="1" x14ac:dyDescent="0.3">
      <c r="A44" s="213"/>
      <c r="B44" s="30">
        <v>0.66666666666666663</v>
      </c>
      <c r="C44" s="31" t="s">
        <v>63</v>
      </c>
      <c r="D44" s="31">
        <v>3</v>
      </c>
      <c r="E44" s="31">
        <v>32</v>
      </c>
      <c r="F44" s="31" t="s">
        <v>64</v>
      </c>
      <c r="G44" s="31" t="s">
        <v>65</v>
      </c>
      <c r="H44" s="36" t="s">
        <v>42</v>
      </c>
      <c r="I44" s="32" t="s">
        <v>67</v>
      </c>
      <c r="J44" s="188"/>
      <c r="K44" s="188"/>
      <c r="L44" s="161"/>
      <c r="M44" s="161"/>
      <c r="N44" s="161"/>
      <c r="O44" s="161"/>
    </row>
    <row r="45" spans="1:15" ht="14.25" customHeight="1" thickBot="1" x14ac:dyDescent="0.3">
      <c r="A45" s="213"/>
      <c r="B45" s="23">
        <v>0.71875</v>
      </c>
      <c r="C45" s="24" t="s">
        <v>39</v>
      </c>
      <c r="D45" s="37">
        <v>3</v>
      </c>
      <c r="E45" s="37">
        <v>33</v>
      </c>
      <c r="F45" s="37" t="s">
        <v>45</v>
      </c>
      <c r="G45" s="37" t="s">
        <v>53</v>
      </c>
      <c r="H45" s="38" t="s">
        <v>42</v>
      </c>
      <c r="I45" s="39" t="s">
        <v>46</v>
      </c>
      <c r="J45" s="188"/>
      <c r="K45" s="188"/>
      <c r="L45" s="173"/>
      <c r="M45" s="173"/>
      <c r="N45" s="173"/>
      <c r="O45" s="173"/>
    </row>
    <row r="46" spans="1:15" ht="14.25" customHeight="1" thickBot="1" x14ac:dyDescent="0.3">
      <c r="A46" s="213"/>
      <c r="B46" s="208" t="s">
        <v>89</v>
      </c>
      <c r="C46" s="209"/>
      <c r="D46" s="209"/>
      <c r="E46" s="209"/>
      <c r="F46" s="209"/>
      <c r="G46" s="209"/>
      <c r="H46" s="209"/>
      <c r="I46" s="209"/>
      <c r="J46" s="22"/>
      <c r="K46" s="22"/>
      <c r="L46" s="22"/>
      <c r="M46" s="22"/>
      <c r="N46" s="22"/>
      <c r="O46" s="22"/>
    </row>
    <row r="47" spans="1:15" ht="14.25" customHeight="1" thickBot="1" x14ac:dyDescent="0.3">
      <c r="A47" s="213"/>
      <c r="B47" s="23">
        <v>0.83333333333333337</v>
      </c>
      <c r="C47" s="24" t="s">
        <v>39</v>
      </c>
      <c r="D47" s="37">
        <v>3</v>
      </c>
      <c r="E47" s="37">
        <v>34</v>
      </c>
      <c r="F47" s="37" t="s">
        <v>59</v>
      </c>
      <c r="G47" s="37" t="s">
        <v>61</v>
      </c>
      <c r="H47" s="38" t="s">
        <v>42</v>
      </c>
      <c r="I47" s="39" t="s">
        <v>76</v>
      </c>
      <c r="J47" s="188" t="s">
        <v>90</v>
      </c>
      <c r="K47" s="188">
        <v>5.5</v>
      </c>
      <c r="L47" s="172">
        <v>46</v>
      </c>
      <c r="M47" s="172">
        <v>12</v>
      </c>
      <c r="N47" s="172">
        <f>K47*L47</f>
        <v>253</v>
      </c>
      <c r="O47" s="172">
        <f>K47*M47</f>
        <v>66</v>
      </c>
    </row>
    <row r="48" spans="1:15" ht="14.25" customHeight="1" thickBot="1" x14ac:dyDescent="0.3">
      <c r="A48" s="213"/>
      <c r="B48" s="27">
        <v>0.88541666666666663</v>
      </c>
      <c r="C48" s="28" t="s">
        <v>39</v>
      </c>
      <c r="D48" s="37">
        <v>3</v>
      </c>
      <c r="E48" s="37">
        <v>35</v>
      </c>
      <c r="F48" s="37" t="s">
        <v>59</v>
      </c>
      <c r="G48" s="37" t="s">
        <v>60</v>
      </c>
      <c r="H48" s="38" t="s">
        <v>42</v>
      </c>
      <c r="I48" s="39" t="s">
        <v>75</v>
      </c>
      <c r="J48" s="188"/>
      <c r="K48" s="188"/>
      <c r="L48" s="161"/>
      <c r="M48" s="161"/>
      <c r="N48" s="161"/>
      <c r="O48" s="161"/>
    </row>
    <row r="49" spans="1:15" ht="14.25" customHeight="1" thickBot="1" x14ac:dyDescent="0.3">
      <c r="A49" s="214"/>
      <c r="B49" s="23">
        <v>0.9375</v>
      </c>
      <c r="C49" s="24" t="s">
        <v>39</v>
      </c>
      <c r="D49" s="37">
        <v>3</v>
      </c>
      <c r="E49" s="37">
        <v>36</v>
      </c>
      <c r="F49" s="37" t="s">
        <v>48</v>
      </c>
      <c r="G49" s="37" t="s">
        <v>57</v>
      </c>
      <c r="H49" s="38" t="s">
        <v>42</v>
      </c>
      <c r="I49" s="39" t="s">
        <v>50</v>
      </c>
      <c r="J49" s="188"/>
      <c r="K49" s="188"/>
      <c r="L49" s="173"/>
      <c r="M49" s="173"/>
      <c r="N49" s="173"/>
      <c r="O49" s="173"/>
    </row>
    <row r="50" spans="1:15" ht="14.25" customHeight="1" thickBot="1" x14ac:dyDescent="0.3">
      <c r="J50" s="22"/>
      <c r="K50" s="22"/>
      <c r="L50" s="22"/>
      <c r="M50" s="22"/>
      <c r="N50" s="22"/>
      <c r="O50" s="22"/>
    </row>
    <row r="51" spans="1:15" ht="14.25" customHeight="1" thickBot="1" x14ac:dyDescent="0.3">
      <c r="A51" s="203" t="s">
        <v>91</v>
      </c>
      <c r="B51" s="204"/>
      <c r="C51" s="204"/>
      <c r="D51" s="204"/>
      <c r="E51" s="204"/>
      <c r="F51" s="204"/>
      <c r="G51" s="204"/>
      <c r="H51" s="204"/>
      <c r="I51" s="205"/>
      <c r="J51" s="22"/>
      <c r="K51" s="22"/>
      <c r="L51" s="22"/>
      <c r="M51" s="22"/>
      <c r="N51" s="22"/>
      <c r="O51" s="22"/>
    </row>
    <row r="52" spans="1:15" ht="14.25" customHeight="1" x14ac:dyDescent="0.25">
      <c r="A52" s="192" t="s">
        <v>92</v>
      </c>
      <c r="B52" s="40">
        <v>0.72916666666666663</v>
      </c>
      <c r="C52" s="186" t="s">
        <v>93</v>
      </c>
      <c r="D52" s="186"/>
      <c r="E52" s="41">
        <v>37</v>
      </c>
      <c r="F52" s="42"/>
      <c r="G52" s="43" t="s">
        <v>94</v>
      </c>
      <c r="H52" s="44"/>
      <c r="I52" s="45"/>
      <c r="J52" s="188" t="s">
        <v>95</v>
      </c>
      <c r="K52" s="188">
        <v>7</v>
      </c>
      <c r="L52" s="172">
        <v>46</v>
      </c>
      <c r="M52" s="172">
        <v>12</v>
      </c>
      <c r="N52" s="172">
        <f>K52*L52</f>
        <v>322</v>
      </c>
      <c r="O52" s="172">
        <f>K52*M52</f>
        <v>84</v>
      </c>
    </row>
    <row r="53" spans="1:15" ht="14.25" customHeight="1" x14ac:dyDescent="0.25">
      <c r="A53" s="199"/>
      <c r="B53" s="46">
        <v>0.79166666666666663</v>
      </c>
      <c r="C53" s="202" t="s">
        <v>93</v>
      </c>
      <c r="D53" s="202"/>
      <c r="E53" s="47">
        <v>38</v>
      </c>
      <c r="F53" s="48"/>
      <c r="G53" s="48" t="s">
        <v>94</v>
      </c>
      <c r="H53" s="49"/>
      <c r="I53" s="50"/>
      <c r="J53" s="188"/>
      <c r="K53" s="188"/>
      <c r="L53" s="161"/>
      <c r="M53" s="161"/>
      <c r="N53" s="161"/>
      <c r="O53" s="161"/>
    </row>
    <row r="54" spans="1:15" ht="14.25" customHeight="1" x14ac:dyDescent="0.25">
      <c r="A54" s="199"/>
      <c r="B54" s="51">
        <v>0.85416666666666663</v>
      </c>
      <c r="C54" s="207" t="s">
        <v>93</v>
      </c>
      <c r="D54" s="207"/>
      <c r="E54" s="47">
        <v>39</v>
      </c>
      <c r="F54" s="48"/>
      <c r="G54" s="48" t="s">
        <v>94</v>
      </c>
      <c r="H54" s="49"/>
      <c r="I54" s="50"/>
      <c r="J54" s="188"/>
      <c r="K54" s="188"/>
      <c r="L54" s="161"/>
      <c r="M54" s="161"/>
      <c r="N54" s="161"/>
      <c r="O54" s="161"/>
    </row>
    <row r="55" spans="1:15" ht="14.25" customHeight="1" thickBot="1" x14ac:dyDescent="0.3">
      <c r="A55" s="193"/>
      <c r="B55" s="52">
        <v>0.91666666666666663</v>
      </c>
      <c r="C55" s="179" t="s">
        <v>93</v>
      </c>
      <c r="D55" s="179"/>
      <c r="E55" s="53">
        <v>40</v>
      </c>
      <c r="F55" s="54"/>
      <c r="G55" s="54" t="s">
        <v>94</v>
      </c>
      <c r="H55" s="55"/>
      <c r="I55" s="56"/>
      <c r="J55" s="188"/>
      <c r="K55" s="188"/>
      <c r="L55" s="173"/>
      <c r="M55" s="173"/>
      <c r="N55" s="173"/>
      <c r="O55" s="173"/>
    </row>
    <row r="56" spans="1:15" ht="14.25" customHeight="1" thickBot="1" x14ac:dyDescent="0.3">
      <c r="A56" s="57"/>
      <c r="B56" s="58"/>
      <c r="C56" s="59"/>
      <c r="D56" s="59"/>
      <c r="E56" s="60"/>
      <c r="F56" s="60"/>
      <c r="G56" s="61"/>
      <c r="H56" s="61"/>
      <c r="I56" s="61"/>
      <c r="J56" s="22"/>
      <c r="K56" s="22"/>
      <c r="L56" s="22"/>
      <c r="M56" s="22"/>
      <c r="N56" s="22"/>
      <c r="O56" s="22"/>
    </row>
    <row r="57" spans="1:15" ht="14.25" customHeight="1" thickBot="1" x14ac:dyDescent="0.3">
      <c r="A57" s="203" t="s">
        <v>96</v>
      </c>
      <c r="B57" s="204"/>
      <c r="C57" s="204"/>
      <c r="D57" s="204"/>
      <c r="E57" s="204"/>
      <c r="F57" s="204"/>
      <c r="G57" s="204"/>
      <c r="H57" s="204"/>
      <c r="I57" s="205"/>
      <c r="J57" s="22"/>
      <c r="K57" s="22"/>
      <c r="L57" s="22"/>
      <c r="M57" s="22"/>
      <c r="N57" s="22"/>
      <c r="O57" s="22"/>
    </row>
    <row r="58" spans="1:15" ht="14.25" customHeight="1" x14ac:dyDescent="0.25">
      <c r="A58" s="192" t="s">
        <v>97</v>
      </c>
      <c r="B58" s="40">
        <v>0.72916666666666663</v>
      </c>
      <c r="C58" s="186" t="s">
        <v>93</v>
      </c>
      <c r="D58" s="186"/>
      <c r="E58" s="41">
        <v>41</v>
      </c>
      <c r="F58" s="43"/>
      <c r="G58" s="43" t="s">
        <v>94</v>
      </c>
      <c r="H58" s="44"/>
      <c r="I58" s="45"/>
      <c r="J58" s="206" t="s">
        <v>98</v>
      </c>
      <c r="K58" s="188">
        <v>7</v>
      </c>
      <c r="L58" s="172">
        <v>60</v>
      </c>
      <c r="M58" s="172">
        <v>20</v>
      </c>
      <c r="N58" s="172">
        <f>K58*L58</f>
        <v>420</v>
      </c>
      <c r="O58" s="172">
        <f>K58*M58</f>
        <v>140</v>
      </c>
    </row>
    <row r="59" spans="1:15" ht="14.25" customHeight="1" x14ac:dyDescent="0.25">
      <c r="A59" s="199"/>
      <c r="B59" s="46">
        <v>0.79166666666666663</v>
      </c>
      <c r="C59" s="202" t="s">
        <v>93</v>
      </c>
      <c r="D59" s="202"/>
      <c r="E59" s="47">
        <v>42</v>
      </c>
      <c r="F59" s="48"/>
      <c r="G59" s="48" t="s">
        <v>94</v>
      </c>
      <c r="H59" s="49"/>
      <c r="I59" s="50"/>
      <c r="J59" s="188"/>
      <c r="K59" s="188"/>
      <c r="L59" s="161"/>
      <c r="M59" s="161"/>
      <c r="N59" s="161"/>
      <c r="O59" s="161"/>
    </row>
    <row r="60" spans="1:15" ht="14.25" customHeight="1" x14ac:dyDescent="0.25">
      <c r="A60" s="199"/>
      <c r="B60" s="51">
        <v>0.85416666666666663</v>
      </c>
      <c r="C60" s="202" t="s">
        <v>93</v>
      </c>
      <c r="D60" s="202"/>
      <c r="E60" s="47">
        <v>43</v>
      </c>
      <c r="F60" s="48"/>
      <c r="G60" s="48" t="s">
        <v>94</v>
      </c>
      <c r="H60" s="49"/>
      <c r="I60" s="50"/>
      <c r="J60" s="188"/>
      <c r="K60" s="188"/>
      <c r="L60" s="161"/>
      <c r="M60" s="161"/>
      <c r="N60" s="161"/>
      <c r="O60" s="161"/>
    </row>
    <row r="61" spans="1:15" ht="14.25" customHeight="1" thickBot="1" x14ac:dyDescent="0.3">
      <c r="A61" s="193"/>
      <c r="B61" s="52">
        <v>0.91666666666666663</v>
      </c>
      <c r="C61" s="179" t="s">
        <v>93</v>
      </c>
      <c r="D61" s="179"/>
      <c r="E61" s="53">
        <v>44</v>
      </c>
      <c r="F61" s="54"/>
      <c r="G61" s="54" t="s">
        <v>94</v>
      </c>
      <c r="H61" s="55"/>
      <c r="I61" s="56"/>
      <c r="J61" s="188"/>
      <c r="K61" s="188"/>
      <c r="L61" s="173"/>
      <c r="M61" s="173"/>
      <c r="N61" s="173"/>
      <c r="O61" s="173"/>
    </row>
    <row r="62" spans="1:15" ht="14.25" customHeight="1" thickBot="1" x14ac:dyDescent="0.3">
      <c r="A62" s="62"/>
      <c r="B62" s="58"/>
      <c r="C62" s="59"/>
      <c r="D62" s="63"/>
      <c r="E62" s="64"/>
      <c r="F62" s="64"/>
      <c r="G62" s="65"/>
      <c r="H62" s="65"/>
      <c r="I62" s="65"/>
      <c r="J62" s="22"/>
      <c r="K62" s="22"/>
      <c r="L62" s="22"/>
      <c r="M62" s="22"/>
      <c r="N62" s="22"/>
      <c r="O62" s="22"/>
    </row>
    <row r="63" spans="1:15" ht="14.25" customHeight="1" thickBot="1" x14ac:dyDescent="0.3">
      <c r="A63" s="196" t="s">
        <v>99</v>
      </c>
      <c r="B63" s="197"/>
      <c r="C63" s="197"/>
      <c r="D63" s="197"/>
      <c r="E63" s="197"/>
      <c r="F63" s="197"/>
      <c r="G63" s="197"/>
      <c r="H63" s="197"/>
      <c r="I63" s="198"/>
      <c r="J63" s="22"/>
      <c r="K63" s="22"/>
      <c r="L63" s="22"/>
      <c r="M63" s="22"/>
      <c r="N63" s="22"/>
      <c r="O63" s="22"/>
    </row>
    <row r="64" spans="1:15" ht="14.25" customHeight="1" x14ac:dyDescent="0.25">
      <c r="A64" s="192" t="s">
        <v>100</v>
      </c>
      <c r="B64" s="40">
        <v>0.72916666666666663</v>
      </c>
      <c r="C64" s="200" t="s">
        <v>101</v>
      </c>
      <c r="D64" s="200"/>
      <c r="E64" s="66">
        <v>45</v>
      </c>
      <c r="F64" s="66"/>
      <c r="G64" s="67" t="s">
        <v>94</v>
      </c>
      <c r="H64" s="68"/>
      <c r="I64" s="69"/>
      <c r="J64" s="201" t="s">
        <v>102</v>
      </c>
      <c r="K64" s="188">
        <v>7</v>
      </c>
      <c r="L64" s="172">
        <v>60</v>
      </c>
      <c r="M64" s="172">
        <v>20</v>
      </c>
      <c r="N64" s="172">
        <f>K64*L64</f>
        <v>420</v>
      </c>
      <c r="O64" s="172">
        <f>K64*M64</f>
        <v>140</v>
      </c>
    </row>
    <row r="65" spans="1:15" ht="14.25" customHeight="1" x14ac:dyDescent="0.25">
      <c r="A65" s="199"/>
      <c r="B65" s="46">
        <v>0.79166666666666663</v>
      </c>
      <c r="C65" s="194" t="s">
        <v>103</v>
      </c>
      <c r="D65" s="194"/>
      <c r="E65" s="70">
        <v>46</v>
      </c>
      <c r="F65" s="70"/>
      <c r="G65" s="71" t="s">
        <v>94</v>
      </c>
      <c r="H65" s="72"/>
      <c r="I65" s="73"/>
      <c r="J65" s="188"/>
      <c r="K65" s="188"/>
      <c r="L65" s="161"/>
      <c r="M65" s="161"/>
      <c r="N65" s="161"/>
      <c r="O65" s="161"/>
    </row>
    <row r="66" spans="1:15" ht="14.25" customHeight="1" x14ac:dyDescent="0.25">
      <c r="A66" s="199"/>
      <c r="B66" s="51">
        <v>0.85416666666666663</v>
      </c>
      <c r="C66" s="194" t="s">
        <v>104</v>
      </c>
      <c r="D66" s="194"/>
      <c r="E66" s="70">
        <v>47</v>
      </c>
      <c r="F66" s="70"/>
      <c r="G66" s="71" t="s">
        <v>94</v>
      </c>
      <c r="H66" s="72"/>
      <c r="I66" s="73"/>
      <c r="J66" s="188"/>
      <c r="K66" s="188"/>
      <c r="L66" s="161"/>
      <c r="M66" s="161"/>
      <c r="N66" s="161"/>
      <c r="O66" s="161"/>
    </row>
    <row r="67" spans="1:15" ht="14.25" customHeight="1" thickBot="1" x14ac:dyDescent="0.3">
      <c r="A67" s="193"/>
      <c r="B67" s="52">
        <v>0.91666666666666663</v>
      </c>
      <c r="C67" s="195" t="s">
        <v>105</v>
      </c>
      <c r="D67" s="195"/>
      <c r="E67" s="74">
        <v>48</v>
      </c>
      <c r="F67" s="74"/>
      <c r="G67" s="75" t="s">
        <v>94</v>
      </c>
      <c r="H67" s="76"/>
      <c r="I67" s="77"/>
      <c r="J67" s="188"/>
      <c r="K67" s="188"/>
      <c r="L67" s="173"/>
      <c r="M67" s="173"/>
      <c r="N67" s="173"/>
      <c r="O67" s="173"/>
    </row>
    <row r="68" spans="1:15" ht="14.25" customHeight="1" thickBot="1" x14ac:dyDescent="0.3">
      <c r="A68" s="62"/>
      <c r="B68" s="59"/>
      <c r="C68" s="59"/>
      <c r="D68" s="59"/>
      <c r="E68" s="59"/>
      <c r="F68" s="59"/>
      <c r="G68" s="59"/>
      <c r="H68" s="59"/>
      <c r="I68" s="59"/>
      <c r="J68" s="22"/>
      <c r="K68" s="22"/>
      <c r="L68" s="22"/>
      <c r="M68" s="22"/>
      <c r="N68" s="22"/>
      <c r="O68" s="22"/>
    </row>
    <row r="69" spans="1:15" ht="14.25" customHeight="1" thickBot="1" x14ac:dyDescent="0.3">
      <c r="A69" s="189" t="s">
        <v>106</v>
      </c>
      <c r="B69" s="190"/>
      <c r="C69" s="190"/>
      <c r="D69" s="190"/>
      <c r="E69" s="190"/>
      <c r="F69" s="190"/>
      <c r="G69" s="190"/>
      <c r="H69" s="190"/>
      <c r="I69" s="191"/>
      <c r="J69" s="22"/>
      <c r="K69" s="22"/>
      <c r="L69" s="22"/>
      <c r="M69" s="22"/>
      <c r="N69" s="22"/>
      <c r="O69" s="22"/>
    </row>
    <row r="70" spans="1:15" ht="14.25" customHeight="1" x14ac:dyDescent="0.25">
      <c r="A70" s="192" t="s">
        <v>107</v>
      </c>
      <c r="B70" s="40">
        <v>0.79166666666666663</v>
      </c>
      <c r="C70" s="186" t="s">
        <v>108</v>
      </c>
      <c r="D70" s="186"/>
      <c r="E70" s="78">
        <v>49</v>
      </c>
      <c r="F70" s="79"/>
      <c r="G70" s="67" t="s">
        <v>94</v>
      </c>
      <c r="H70" s="80"/>
      <c r="I70" s="81"/>
      <c r="J70" s="187" t="s">
        <v>109</v>
      </c>
      <c r="K70" s="188">
        <v>5</v>
      </c>
      <c r="L70" s="172">
        <v>60</v>
      </c>
      <c r="M70" s="172">
        <v>20</v>
      </c>
      <c r="N70" s="172">
        <f>K70*L70</f>
        <v>300</v>
      </c>
      <c r="O70" s="172">
        <f>K70*M70</f>
        <v>100</v>
      </c>
    </row>
    <row r="71" spans="1:15" ht="14.25" customHeight="1" thickBot="1" x14ac:dyDescent="0.3">
      <c r="A71" s="193"/>
      <c r="B71" s="52">
        <v>0.85416666666666663</v>
      </c>
      <c r="C71" s="179" t="s">
        <v>108</v>
      </c>
      <c r="D71" s="179"/>
      <c r="E71" s="82">
        <v>50</v>
      </c>
      <c r="F71" s="83"/>
      <c r="G71" s="75" t="s">
        <v>94</v>
      </c>
      <c r="H71" s="84"/>
      <c r="I71" s="85"/>
      <c r="J71" s="188"/>
      <c r="K71" s="188"/>
      <c r="L71" s="173"/>
      <c r="M71" s="173"/>
      <c r="N71" s="173"/>
      <c r="O71" s="173"/>
    </row>
    <row r="72" spans="1:15" ht="14.25" customHeight="1" thickBot="1" x14ac:dyDescent="0.3">
      <c r="A72" s="59"/>
      <c r="B72" s="59"/>
      <c r="C72" s="59"/>
      <c r="D72" s="59"/>
      <c r="E72" s="59"/>
      <c r="F72" s="59"/>
      <c r="G72" s="59"/>
      <c r="H72" s="59"/>
      <c r="I72" s="59"/>
      <c r="J72" s="22"/>
      <c r="K72" s="22"/>
      <c r="L72" s="22"/>
      <c r="M72" s="22"/>
      <c r="N72" s="22"/>
      <c r="O72" s="22"/>
    </row>
    <row r="73" spans="1:15" ht="14.25" customHeight="1" thickBot="1" x14ac:dyDescent="0.3">
      <c r="A73" s="180" t="s">
        <v>110</v>
      </c>
      <c r="B73" s="181"/>
      <c r="C73" s="181"/>
      <c r="D73" s="181"/>
      <c r="E73" s="181"/>
      <c r="F73" s="181"/>
      <c r="G73" s="181"/>
      <c r="H73" s="181"/>
      <c r="I73" s="182"/>
      <c r="J73" s="22"/>
      <c r="K73" s="22"/>
      <c r="L73" s="22"/>
      <c r="M73" s="22"/>
      <c r="N73" s="22"/>
      <c r="O73" s="22"/>
    </row>
    <row r="74" spans="1:15" ht="14.25" customHeight="1" thickBot="1" x14ac:dyDescent="0.3">
      <c r="A74" s="183" t="s">
        <v>111</v>
      </c>
      <c r="B74" s="40">
        <v>0.77083333333333337</v>
      </c>
      <c r="C74" s="186" t="s">
        <v>112</v>
      </c>
      <c r="D74" s="186"/>
      <c r="E74" s="86">
        <v>51</v>
      </c>
      <c r="F74" s="43"/>
      <c r="G74" s="67" t="s">
        <v>94</v>
      </c>
      <c r="H74" s="44"/>
      <c r="I74" s="45"/>
      <c r="J74" s="187" t="s">
        <v>113</v>
      </c>
      <c r="K74" s="188">
        <v>5</v>
      </c>
      <c r="L74" s="172">
        <v>60</v>
      </c>
      <c r="M74" s="172">
        <v>20</v>
      </c>
      <c r="N74" s="172">
        <f>K74*L74</f>
        <v>300</v>
      </c>
      <c r="O74" s="172">
        <f>K74*M74</f>
        <v>100</v>
      </c>
    </row>
    <row r="75" spans="1:15" ht="14.25" customHeight="1" thickBot="1" x14ac:dyDescent="0.3">
      <c r="A75" s="184"/>
      <c r="B75" s="87">
        <v>0.83333333333333337</v>
      </c>
      <c r="C75" s="174" t="s">
        <v>114</v>
      </c>
      <c r="D75" s="175"/>
      <c r="E75" s="175"/>
      <c r="F75" s="175"/>
      <c r="G75" s="175"/>
      <c r="H75" s="175"/>
      <c r="I75" s="175"/>
      <c r="J75" s="188"/>
      <c r="K75" s="188"/>
      <c r="L75" s="161"/>
      <c r="M75" s="161"/>
      <c r="N75" s="161"/>
      <c r="O75" s="161"/>
    </row>
    <row r="76" spans="1:15" ht="14.25" customHeight="1" thickBot="1" x14ac:dyDescent="0.3">
      <c r="A76" s="184"/>
      <c r="B76" s="46">
        <v>0.85416666666666663</v>
      </c>
      <c r="C76" s="176" t="s">
        <v>115</v>
      </c>
      <c r="D76" s="176"/>
      <c r="E76" s="88">
        <v>52</v>
      </c>
      <c r="F76" s="89"/>
      <c r="G76" s="90" t="s">
        <v>94</v>
      </c>
      <c r="H76" s="91"/>
      <c r="I76" s="92"/>
      <c r="J76" s="188"/>
      <c r="K76" s="188"/>
      <c r="L76" s="161"/>
      <c r="M76" s="161"/>
      <c r="N76" s="161"/>
      <c r="O76" s="161"/>
    </row>
    <row r="77" spans="1:15" ht="14.25" customHeight="1" thickBot="1" x14ac:dyDescent="0.3">
      <c r="A77" s="185"/>
      <c r="B77" s="87">
        <v>0.88541666666666663</v>
      </c>
      <c r="C77" s="177" t="s">
        <v>116</v>
      </c>
      <c r="D77" s="178"/>
      <c r="E77" s="178"/>
      <c r="F77" s="178"/>
      <c r="G77" s="178"/>
      <c r="H77" s="178"/>
      <c r="I77" s="178"/>
      <c r="J77" s="188"/>
      <c r="K77" s="188"/>
      <c r="L77" s="173"/>
      <c r="M77" s="173"/>
      <c r="N77" s="173"/>
      <c r="O77" s="173"/>
    </row>
    <row r="78" spans="1:15" ht="14.25" customHeight="1" x14ac:dyDescent="0.25"/>
    <row r="79" spans="1:15" ht="14.25" customHeight="1" x14ac:dyDescent="0.25"/>
    <row r="80" spans="1:15" ht="14.25" customHeight="1" x14ac:dyDescent="0.25"/>
    <row r="81" spans="3:19" ht="14.25" customHeight="1" x14ac:dyDescent="0.25">
      <c r="C81" s="93" t="s">
        <v>117</v>
      </c>
      <c r="E81">
        <v>30</v>
      </c>
    </row>
    <row r="82" spans="3:19" ht="14.25" customHeight="1" x14ac:dyDescent="0.25">
      <c r="C82" s="93" t="s">
        <v>118</v>
      </c>
      <c r="E82">
        <v>10</v>
      </c>
    </row>
    <row r="83" spans="3:19" ht="14.25" customHeight="1" x14ac:dyDescent="0.25">
      <c r="C83" s="93" t="s">
        <v>119</v>
      </c>
      <c r="E83">
        <v>12</v>
      </c>
      <c r="Q83" s="94" t="s">
        <v>120</v>
      </c>
    </row>
    <row r="84" spans="3:19" ht="14.25" customHeight="1" x14ac:dyDescent="0.25">
      <c r="C84" s="93" t="s">
        <v>121</v>
      </c>
      <c r="E84">
        <v>10</v>
      </c>
      <c r="N84">
        <f>SUM(N3:N83)</f>
        <v>4276</v>
      </c>
      <c r="O84">
        <f>SUM(O3:O83)</f>
        <v>1336</v>
      </c>
      <c r="Q84">
        <f>SUM(N84:P84)</f>
        <v>5612</v>
      </c>
      <c r="R84" s="93" t="s">
        <v>122</v>
      </c>
    </row>
    <row r="85" spans="3:19" ht="14.25" customHeight="1" x14ac:dyDescent="0.25">
      <c r="C85" s="93" t="s">
        <v>123</v>
      </c>
      <c r="E85">
        <v>12</v>
      </c>
      <c r="Q85">
        <v>300</v>
      </c>
      <c r="R85" s="93" t="s">
        <v>124</v>
      </c>
    </row>
    <row r="86" spans="3:19" ht="14.25" customHeight="1" x14ac:dyDescent="0.25">
      <c r="C86" s="93" t="s">
        <v>125</v>
      </c>
      <c r="E86">
        <v>4</v>
      </c>
      <c r="Q86">
        <v>420</v>
      </c>
      <c r="R86" s="93" t="s">
        <v>126</v>
      </c>
    </row>
    <row r="87" spans="3:19" ht="14.25" customHeight="1" x14ac:dyDescent="0.25">
      <c r="C87" s="93" t="s">
        <v>127</v>
      </c>
      <c r="E87">
        <v>2</v>
      </c>
      <c r="Q87">
        <v>120</v>
      </c>
      <c r="R87" s="93" t="s">
        <v>128</v>
      </c>
    </row>
    <row r="88" spans="3:19" ht="14.25" customHeight="1" x14ac:dyDescent="0.25">
      <c r="E88" s="95">
        <f>SUM(E81:E87)</f>
        <v>80</v>
      </c>
    </row>
    <row r="89" spans="3:19" ht="14.25" customHeight="1" x14ac:dyDescent="0.25"/>
    <row r="90" spans="3:19" ht="14.25" customHeight="1" x14ac:dyDescent="0.25">
      <c r="Q90" s="96">
        <f>SUM(Q84:Q89)</f>
        <v>6452</v>
      </c>
      <c r="R90" s="96" t="s">
        <v>129</v>
      </c>
      <c r="S90" s="96"/>
    </row>
    <row r="91" spans="3:19" ht="14.25" customHeight="1" x14ac:dyDescent="0.25"/>
    <row r="92" spans="3:19" ht="14.25" customHeight="1" x14ac:dyDescent="0.25"/>
    <row r="93" spans="3:19" ht="14.25" customHeight="1" x14ac:dyDescent="0.25"/>
    <row r="94" spans="3:19" ht="14.25" customHeight="1" x14ac:dyDescent="0.25"/>
    <row r="95" spans="3:19" ht="14.25" customHeight="1" x14ac:dyDescent="0.25"/>
    <row r="96" spans="3:19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23">
    <mergeCell ref="A1:I1"/>
    <mergeCell ref="G2:I2"/>
    <mergeCell ref="A3:A13"/>
    <mergeCell ref="J3:J7"/>
    <mergeCell ref="K3:K7"/>
    <mergeCell ref="L3:L7"/>
    <mergeCell ref="B11:I11"/>
    <mergeCell ref="A14:I14"/>
    <mergeCell ref="A15:I15"/>
    <mergeCell ref="M3:M7"/>
    <mergeCell ref="N3:N7"/>
    <mergeCell ref="O3:O7"/>
    <mergeCell ref="B8:I8"/>
    <mergeCell ref="J9:J13"/>
    <mergeCell ref="K9:K13"/>
    <mergeCell ref="L9:L13"/>
    <mergeCell ref="M9:M13"/>
    <mergeCell ref="N9:N13"/>
    <mergeCell ref="O9:O13"/>
    <mergeCell ref="A26:I26"/>
    <mergeCell ref="A27:I27"/>
    <mergeCell ref="A28:A37"/>
    <mergeCell ref="J28:J32"/>
    <mergeCell ref="K28:K32"/>
    <mergeCell ref="L28:L32"/>
    <mergeCell ref="M16:M20"/>
    <mergeCell ref="N16:N20"/>
    <mergeCell ref="O16:O20"/>
    <mergeCell ref="B21:I21"/>
    <mergeCell ref="J22:J25"/>
    <mergeCell ref="K22:K25"/>
    <mergeCell ref="L22:L25"/>
    <mergeCell ref="M22:M25"/>
    <mergeCell ref="N22:N25"/>
    <mergeCell ref="O22:O25"/>
    <mergeCell ref="A16:A25"/>
    <mergeCell ref="J16:J20"/>
    <mergeCell ref="K16:K20"/>
    <mergeCell ref="L16:L20"/>
    <mergeCell ref="A38:I38"/>
    <mergeCell ref="A39:I39"/>
    <mergeCell ref="A40:A49"/>
    <mergeCell ref="J40:J45"/>
    <mergeCell ref="K40:K45"/>
    <mergeCell ref="L40:L45"/>
    <mergeCell ref="M28:M32"/>
    <mergeCell ref="N28:N32"/>
    <mergeCell ref="O28:O32"/>
    <mergeCell ref="B33:I33"/>
    <mergeCell ref="J34:J37"/>
    <mergeCell ref="K34:K37"/>
    <mergeCell ref="L34:L37"/>
    <mergeCell ref="M34:M37"/>
    <mergeCell ref="N34:N37"/>
    <mergeCell ref="O34:O37"/>
    <mergeCell ref="A51:I51"/>
    <mergeCell ref="A52:A55"/>
    <mergeCell ref="C52:D52"/>
    <mergeCell ref="J52:J55"/>
    <mergeCell ref="K52:K55"/>
    <mergeCell ref="L52:L55"/>
    <mergeCell ref="M40:M45"/>
    <mergeCell ref="N40:N45"/>
    <mergeCell ref="O40:O45"/>
    <mergeCell ref="B46:I46"/>
    <mergeCell ref="J47:J49"/>
    <mergeCell ref="K47:K49"/>
    <mergeCell ref="L47:L49"/>
    <mergeCell ref="M47:M49"/>
    <mergeCell ref="N47:N49"/>
    <mergeCell ref="O47:O49"/>
    <mergeCell ref="A57:I57"/>
    <mergeCell ref="A58:A61"/>
    <mergeCell ref="C58:D58"/>
    <mergeCell ref="J58:J61"/>
    <mergeCell ref="K58:K61"/>
    <mergeCell ref="L58:L61"/>
    <mergeCell ref="M52:M55"/>
    <mergeCell ref="N52:N55"/>
    <mergeCell ref="O52:O55"/>
    <mergeCell ref="C53:D53"/>
    <mergeCell ref="C54:D54"/>
    <mergeCell ref="C55:D55"/>
    <mergeCell ref="A63:I63"/>
    <mergeCell ref="A64:A67"/>
    <mergeCell ref="C64:D64"/>
    <mergeCell ref="J64:J67"/>
    <mergeCell ref="K64:K67"/>
    <mergeCell ref="L64:L67"/>
    <mergeCell ref="M58:M61"/>
    <mergeCell ref="N58:N61"/>
    <mergeCell ref="O58:O61"/>
    <mergeCell ref="C59:D59"/>
    <mergeCell ref="C60:D60"/>
    <mergeCell ref="C61:D61"/>
    <mergeCell ref="A69:I69"/>
    <mergeCell ref="A70:A71"/>
    <mergeCell ref="C70:D70"/>
    <mergeCell ref="J70:J71"/>
    <mergeCell ref="K70:K71"/>
    <mergeCell ref="L70:L71"/>
    <mergeCell ref="M64:M67"/>
    <mergeCell ref="N64:N67"/>
    <mergeCell ref="O64:O67"/>
    <mergeCell ref="C65:D65"/>
    <mergeCell ref="C66:D66"/>
    <mergeCell ref="C67:D67"/>
    <mergeCell ref="M74:M77"/>
    <mergeCell ref="N74:N77"/>
    <mergeCell ref="O74:O77"/>
    <mergeCell ref="C75:I75"/>
    <mergeCell ref="C76:D76"/>
    <mergeCell ref="C77:I77"/>
    <mergeCell ref="M70:M71"/>
    <mergeCell ref="N70:N71"/>
    <mergeCell ref="O70:O71"/>
    <mergeCell ref="C71:D71"/>
    <mergeCell ref="A73:I73"/>
    <mergeCell ref="A74:A77"/>
    <mergeCell ref="C74:D74"/>
    <mergeCell ref="J74:J77"/>
    <mergeCell ref="K74:K77"/>
    <mergeCell ref="L74:L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Rozsah služieb</vt:lpstr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Peter Štefaňák</cp:lastModifiedBy>
  <dcterms:created xsi:type="dcterms:W3CDTF">2026-03-30T13:57:09Z</dcterms:created>
  <dcterms:modified xsi:type="dcterms:W3CDTF">2026-04-16T10:15:50Z</dcterms:modified>
</cp:coreProperties>
</file>